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14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'!$D$2:$D$87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'!$7:$10</definedName>
    <definedName name="_xlnm.Print_Area" localSheetId="2">'Выполнение работ'!$A$1:$Q$81</definedName>
    <definedName name="_xlnm.Print_Area" localSheetId="4">Показатели!$A$1:$S$16</definedName>
    <definedName name="_xlnm.Print_Area" localSheetId="3">'Финансирование '!$A$1:$AR$62</definedName>
  </definedNames>
  <calcPr calcId="152511" refMode="R1C1"/>
</workbook>
</file>

<file path=xl/calcChain.xml><?xml version="1.0" encoding="utf-8"?>
<calcChain xmlns="http://schemas.openxmlformats.org/spreadsheetml/2006/main">
  <c r="F50" i="13" l="1"/>
  <c r="N49" i="13"/>
  <c r="P49" i="13" s="1"/>
  <c r="O49" i="13"/>
  <c r="Q49" i="13"/>
  <c r="R49" i="13"/>
  <c r="S49" i="13"/>
  <c r="T49" i="13"/>
  <c r="U49" i="13"/>
  <c r="V49" i="13" s="1"/>
  <c r="W49" i="13"/>
  <c r="X49" i="13"/>
  <c r="Y49" i="13"/>
  <c r="Z49" i="13"/>
  <c r="AA49" i="13"/>
  <c r="AB49" i="13"/>
  <c r="AC49" i="13"/>
  <c r="AD49" i="13"/>
  <c r="AE49" i="13"/>
  <c r="AF49" i="13"/>
  <c r="AG49" i="13"/>
  <c r="AH49" i="13" s="1"/>
  <c r="AI49" i="13"/>
  <c r="AJ49" i="13"/>
  <c r="AK49" i="13"/>
  <c r="AL49" i="13"/>
  <c r="AM49" i="13"/>
  <c r="AN49" i="13"/>
  <c r="AO49" i="13"/>
  <c r="AP49" i="13"/>
  <c r="AQ49" i="13"/>
  <c r="P50" i="13"/>
  <c r="S50" i="13"/>
  <c r="V50" i="13"/>
  <c r="Y50" i="13"/>
  <c r="AB50" i="13"/>
  <c r="AE50" i="13"/>
  <c r="AH50" i="13"/>
  <c r="AK50" i="13"/>
  <c r="AN50" i="13"/>
  <c r="AQ50" i="13"/>
  <c r="M12" i="13"/>
  <c r="P12" i="13"/>
  <c r="S12" i="13"/>
  <c r="V12" i="13"/>
  <c r="Y12" i="13"/>
  <c r="AB12" i="13"/>
  <c r="AE12" i="13"/>
  <c r="AH12" i="13"/>
  <c r="AK12" i="13"/>
  <c r="AN12" i="13"/>
  <c r="AQ12" i="13"/>
  <c r="T13" i="13"/>
  <c r="T11" i="13" s="1"/>
  <c r="X13" i="13"/>
  <c r="Y13" i="13" s="1"/>
  <c r="AC13" i="13"/>
  <c r="AC11" i="13" s="1"/>
  <c r="AG13" i="13"/>
  <c r="AG11" i="13" s="1"/>
  <c r="AH11" i="13" s="1"/>
  <c r="AP13" i="13"/>
  <c r="AP11" i="13" s="1"/>
  <c r="AQ11" i="13" s="1"/>
  <c r="L39" i="13"/>
  <c r="X39" i="13"/>
  <c r="Y39" i="13" s="1"/>
  <c r="K40" i="13"/>
  <c r="K39" i="13" s="1"/>
  <c r="L40" i="13"/>
  <c r="N40" i="13"/>
  <c r="N39" i="13" s="1"/>
  <c r="O40" i="13"/>
  <c r="P40" i="13" s="1"/>
  <c r="Q40" i="13"/>
  <c r="Q39" i="13" s="1"/>
  <c r="R40" i="13"/>
  <c r="R39" i="13" s="1"/>
  <c r="S39" i="13" s="1"/>
  <c r="S40" i="13"/>
  <c r="T40" i="13"/>
  <c r="T39" i="13" s="1"/>
  <c r="U40" i="13"/>
  <c r="U39" i="13" s="1"/>
  <c r="V39" i="13" s="1"/>
  <c r="W40" i="13"/>
  <c r="W39" i="13" s="1"/>
  <c r="X40" i="13"/>
  <c r="Y40" i="13"/>
  <c r="Z40" i="13"/>
  <c r="Z39" i="13" s="1"/>
  <c r="AA40" i="13"/>
  <c r="AB40" i="13" s="1"/>
  <c r="AC40" i="13"/>
  <c r="AC39" i="13" s="1"/>
  <c r="AD40" i="13"/>
  <c r="AD39" i="13" s="1"/>
  <c r="AE39" i="13" s="1"/>
  <c r="AF40" i="13"/>
  <c r="AF39" i="13" s="1"/>
  <c r="AG40" i="13"/>
  <c r="AG39" i="13" s="1"/>
  <c r="AH39" i="13" s="1"/>
  <c r="AH40" i="13"/>
  <c r="AI40" i="13"/>
  <c r="AI39" i="13" s="1"/>
  <c r="AJ40" i="13"/>
  <c r="AJ39" i="13" s="1"/>
  <c r="AK39" i="13" s="1"/>
  <c r="AK40" i="13"/>
  <c r="AL40" i="13"/>
  <c r="AL39" i="13" s="1"/>
  <c r="AM40" i="13"/>
  <c r="AN40" i="13" s="1"/>
  <c r="AO40" i="13"/>
  <c r="AO39" i="13" s="1"/>
  <c r="AP40" i="13"/>
  <c r="AP39" i="13" s="1"/>
  <c r="AQ39" i="13" s="1"/>
  <c r="AQ40" i="13"/>
  <c r="K49" i="13"/>
  <c r="L49" i="13"/>
  <c r="M50" i="13"/>
  <c r="I49" i="13"/>
  <c r="H49" i="13"/>
  <c r="K47" i="13"/>
  <c r="L47" i="13"/>
  <c r="M47" i="13" s="1"/>
  <c r="N47" i="13"/>
  <c r="O47" i="13"/>
  <c r="P47" i="13" s="1"/>
  <c r="Q47" i="13"/>
  <c r="R47" i="13"/>
  <c r="S47" i="13" s="1"/>
  <c r="T47" i="13"/>
  <c r="U47" i="13"/>
  <c r="V47" i="13" s="1"/>
  <c r="W47" i="13"/>
  <c r="X47" i="13"/>
  <c r="Y47" i="13" s="1"/>
  <c r="Z47" i="13"/>
  <c r="AA47" i="13"/>
  <c r="AB47" i="13" s="1"/>
  <c r="AC47" i="13"/>
  <c r="AD47" i="13"/>
  <c r="AE47" i="13"/>
  <c r="AF47" i="13"/>
  <c r="AG47" i="13"/>
  <c r="AH47" i="13"/>
  <c r="AI47" i="13"/>
  <c r="AJ47" i="13"/>
  <c r="AK47" i="13" s="1"/>
  <c r="AL47" i="13"/>
  <c r="AM47" i="13"/>
  <c r="AN47" i="13"/>
  <c r="AO47" i="13"/>
  <c r="AP47" i="13"/>
  <c r="AQ47" i="13"/>
  <c r="M48" i="13"/>
  <c r="P48" i="13"/>
  <c r="S48" i="13"/>
  <c r="V48" i="13"/>
  <c r="Y48" i="13"/>
  <c r="AB48" i="13"/>
  <c r="AE48" i="13"/>
  <c r="AH48" i="13"/>
  <c r="AK48" i="13"/>
  <c r="AN48" i="13"/>
  <c r="AQ48" i="13"/>
  <c r="K43" i="13"/>
  <c r="L43" i="13"/>
  <c r="M43" i="13" s="1"/>
  <c r="N43" i="13"/>
  <c r="O43" i="13"/>
  <c r="P43" i="13"/>
  <c r="Q43" i="13"/>
  <c r="R43" i="13"/>
  <c r="S43" i="13"/>
  <c r="T43" i="13"/>
  <c r="U43" i="13"/>
  <c r="V43" i="13" s="1"/>
  <c r="W43" i="13"/>
  <c r="X43" i="13"/>
  <c r="Y43" i="13" s="1"/>
  <c r="Z43" i="13"/>
  <c r="AA43" i="13"/>
  <c r="AB43" i="13" s="1"/>
  <c r="AC43" i="13"/>
  <c r="AD43" i="13"/>
  <c r="AE43" i="13" s="1"/>
  <c r="AF43" i="13"/>
  <c r="AG43" i="13"/>
  <c r="AH43" i="13"/>
  <c r="AI43" i="13"/>
  <c r="AJ43" i="13"/>
  <c r="AK43" i="13" s="1"/>
  <c r="AL43" i="13"/>
  <c r="AM43" i="13"/>
  <c r="AN43" i="13" s="1"/>
  <c r="AO43" i="13"/>
  <c r="AP43" i="13"/>
  <c r="AQ43" i="13" s="1"/>
  <c r="M44" i="13"/>
  <c r="P44" i="13"/>
  <c r="S44" i="13"/>
  <c r="V44" i="13"/>
  <c r="Y44" i="13"/>
  <c r="AB44" i="13"/>
  <c r="AE44" i="13"/>
  <c r="AH44" i="13"/>
  <c r="AK44" i="13"/>
  <c r="AN44" i="13"/>
  <c r="AQ44" i="13"/>
  <c r="M49" i="13" l="1"/>
  <c r="M40" i="13"/>
  <c r="M39" i="13"/>
  <c r="AL13" i="13"/>
  <c r="AL11" i="13" s="1"/>
  <c r="AJ13" i="13"/>
  <c r="AK13" i="13" s="1"/>
  <c r="AF13" i="13"/>
  <c r="AF11" i="13" s="1"/>
  <c r="W13" i="13"/>
  <c r="W11" i="13" s="1"/>
  <c r="AI13" i="13"/>
  <c r="AI11" i="13" s="1"/>
  <c r="AA13" i="13"/>
  <c r="R13" i="13"/>
  <c r="AE40" i="13"/>
  <c r="V40" i="13"/>
  <c r="AQ13" i="13"/>
  <c r="AM13" i="13"/>
  <c r="AH13" i="13"/>
  <c r="AD13" i="13"/>
  <c r="Z13" i="13"/>
  <c r="Z11" i="13" s="1"/>
  <c r="U13" i="13"/>
  <c r="Q13" i="13"/>
  <c r="Q11" i="13" s="1"/>
  <c r="E49" i="13"/>
  <c r="AJ11" i="13"/>
  <c r="AK11" i="13" s="1"/>
  <c r="X11" i="13"/>
  <c r="Y11" i="13" s="1"/>
  <c r="AM39" i="13"/>
  <c r="AN39" i="13" s="1"/>
  <c r="AA39" i="13"/>
  <c r="AB39" i="13" s="1"/>
  <c r="O39" i="13"/>
  <c r="P39" i="13" s="1"/>
  <c r="F49" i="13"/>
  <c r="AD11" i="13" l="1"/>
  <c r="AE11" i="13" s="1"/>
  <c r="AE13" i="13"/>
  <c r="U11" i="13"/>
  <c r="V11" i="13" s="1"/>
  <c r="V13" i="13"/>
  <c r="AM11" i="13"/>
  <c r="AN11" i="13" s="1"/>
  <c r="AN13" i="13"/>
  <c r="AA11" i="13"/>
  <c r="AB11" i="13" s="1"/>
  <c r="AB13" i="13"/>
  <c r="R11" i="13"/>
  <c r="S11" i="13" s="1"/>
  <c r="S13" i="13"/>
  <c r="K41" i="13" l="1"/>
  <c r="L41" i="13"/>
  <c r="N41" i="13"/>
  <c r="O41" i="13"/>
  <c r="P41" i="13" s="1"/>
  <c r="Q41" i="13"/>
  <c r="R41" i="13"/>
  <c r="S41" i="13"/>
  <c r="T41" i="13"/>
  <c r="U41" i="13"/>
  <c r="V41" i="13" s="1"/>
  <c r="W41" i="13"/>
  <c r="X41" i="13"/>
  <c r="Y41" i="13" s="1"/>
  <c r="Z41" i="13"/>
  <c r="AA41" i="13"/>
  <c r="AB41" i="13" s="1"/>
  <c r="AC41" i="13"/>
  <c r="AD41" i="13"/>
  <c r="AE41" i="13" s="1"/>
  <c r="AF41" i="13"/>
  <c r="AG41" i="13"/>
  <c r="AH41" i="13"/>
  <c r="AI41" i="13"/>
  <c r="AJ41" i="13"/>
  <c r="AK41" i="13" s="1"/>
  <c r="AL41" i="13"/>
  <c r="AM41" i="13"/>
  <c r="AN41" i="13" s="1"/>
  <c r="AO41" i="13"/>
  <c r="AP41" i="13"/>
  <c r="AQ41" i="13" s="1"/>
  <c r="M42" i="13"/>
  <c r="P42" i="13"/>
  <c r="S42" i="13"/>
  <c r="V42" i="13"/>
  <c r="Y42" i="13"/>
  <c r="AB42" i="13"/>
  <c r="AE42" i="13"/>
  <c r="AH42" i="13"/>
  <c r="AK42" i="13"/>
  <c r="AN42" i="13"/>
  <c r="AQ42" i="13"/>
  <c r="X35" i="13"/>
  <c r="Y35" i="13" s="1"/>
  <c r="K36" i="13"/>
  <c r="L36" i="13"/>
  <c r="N36" i="13"/>
  <c r="O36" i="13"/>
  <c r="Q36" i="13"/>
  <c r="Q35" i="13" s="1"/>
  <c r="R36" i="13"/>
  <c r="R35" i="13" s="1"/>
  <c r="S35" i="13" s="1"/>
  <c r="T36" i="13"/>
  <c r="T35" i="13" s="1"/>
  <c r="U36" i="13"/>
  <c r="U35" i="13" s="1"/>
  <c r="V35" i="13" s="1"/>
  <c r="W36" i="13"/>
  <c r="W35" i="13" s="1"/>
  <c r="X36" i="13"/>
  <c r="Y36" i="13"/>
  <c r="Z36" i="13"/>
  <c r="Z35" i="13" s="1"/>
  <c r="AA36" i="13"/>
  <c r="AB36" i="13" s="1"/>
  <c r="AC36" i="13"/>
  <c r="AC35" i="13" s="1"/>
  <c r="AD36" i="13"/>
  <c r="AD35" i="13" s="1"/>
  <c r="AE35" i="13" s="1"/>
  <c r="AF36" i="13"/>
  <c r="AF35" i="13" s="1"/>
  <c r="AG36" i="13"/>
  <c r="AG35" i="13" s="1"/>
  <c r="AH35" i="13" s="1"/>
  <c r="AH36" i="13"/>
  <c r="AI36" i="13"/>
  <c r="AI35" i="13" s="1"/>
  <c r="AJ36" i="13"/>
  <c r="AJ35" i="13" s="1"/>
  <c r="AK35" i="13" s="1"/>
  <c r="AL36" i="13"/>
  <c r="AL35" i="13" s="1"/>
  <c r="AM36" i="13"/>
  <c r="AN36" i="13" s="1"/>
  <c r="AO36" i="13"/>
  <c r="AP36" i="13"/>
  <c r="AP35" i="13" s="1"/>
  <c r="AQ35" i="13" s="1"/>
  <c r="AQ36" i="13"/>
  <c r="I40" i="13"/>
  <c r="H40" i="13"/>
  <c r="H39" i="13" s="1"/>
  <c r="E39" i="13" s="1"/>
  <c r="N35" i="13" l="1"/>
  <c r="N13" i="13"/>
  <c r="N11" i="13" s="1"/>
  <c r="P36" i="13"/>
  <c r="O13" i="13"/>
  <c r="M41" i="13"/>
  <c r="AO35" i="13"/>
  <c r="AO13" i="13"/>
  <c r="AO11" i="13" s="1"/>
  <c r="K35" i="13"/>
  <c r="K13" i="13"/>
  <c r="K11" i="13" s="1"/>
  <c r="L35" i="13"/>
  <c r="M35" i="13" s="1"/>
  <c r="L13" i="13"/>
  <c r="M36" i="13"/>
  <c r="F40" i="13"/>
  <c r="I39" i="13"/>
  <c r="F39" i="13" s="1"/>
  <c r="AE36" i="13"/>
  <c r="V36" i="13"/>
  <c r="AK36" i="13"/>
  <c r="S36" i="13"/>
  <c r="AM35" i="13"/>
  <c r="AN35" i="13" s="1"/>
  <c r="AA35" i="13"/>
  <c r="AB35" i="13" s="1"/>
  <c r="O35" i="13"/>
  <c r="P35" i="13" s="1"/>
  <c r="O11" i="13" l="1"/>
  <c r="P11" i="13" s="1"/>
  <c r="P13" i="13"/>
  <c r="M13" i="13"/>
  <c r="L11" i="13"/>
  <c r="M11" i="13" s="1"/>
  <c r="F8" i="14"/>
  <c r="E15" i="13" l="1"/>
  <c r="F30" i="13"/>
  <c r="F22" i="13" s="1"/>
  <c r="F14" i="13" s="1"/>
  <c r="E30" i="13"/>
  <c r="E22" i="13" s="1"/>
  <c r="E14" i="13" s="1"/>
  <c r="H22" i="13"/>
  <c r="H14" i="13" s="1"/>
  <c r="I22" i="13"/>
  <c r="I14" i="13" s="1"/>
  <c r="J22" i="13"/>
  <c r="J14" i="13" s="1"/>
  <c r="K22" i="13"/>
  <c r="K14" i="13" s="1"/>
  <c r="L22" i="13"/>
  <c r="L14" i="13" s="1"/>
  <c r="M22" i="13"/>
  <c r="M14" i="13" s="1"/>
  <c r="N22" i="13"/>
  <c r="N14" i="13" s="1"/>
  <c r="O22" i="13"/>
  <c r="O14" i="13" s="1"/>
  <c r="P22" i="13"/>
  <c r="P14" i="13" s="1"/>
  <c r="Q22" i="13"/>
  <c r="Q14" i="13" s="1"/>
  <c r="R22" i="13"/>
  <c r="R14" i="13" s="1"/>
  <c r="S22" i="13"/>
  <c r="S14" i="13" s="1"/>
  <c r="T22" i="13"/>
  <c r="T14" i="13" s="1"/>
  <c r="U22" i="13"/>
  <c r="U14" i="13" s="1"/>
  <c r="V22" i="13"/>
  <c r="V14" i="13" s="1"/>
  <c r="W22" i="13"/>
  <c r="W14" i="13" s="1"/>
  <c r="X22" i="13"/>
  <c r="X14" i="13" s="1"/>
  <c r="Y22" i="13"/>
  <c r="Y14" i="13" s="1"/>
  <c r="Z22" i="13"/>
  <c r="Z14" i="13" s="1"/>
  <c r="AA22" i="13"/>
  <c r="AA14" i="13" s="1"/>
  <c r="AB22" i="13"/>
  <c r="AB14" i="13" s="1"/>
  <c r="AC22" i="13"/>
  <c r="AC14" i="13" s="1"/>
  <c r="AD22" i="13"/>
  <c r="AD14" i="13" s="1"/>
  <c r="AE22" i="13"/>
  <c r="AE14" i="13" s="1"/>
  <c r="AF22" i="13"/>
  <c r="AF14" i="13" s="1"/>
  <c r="AG22" i="13"/>
  <c r="AG14" i="13" s="1"/>
  <c r="AH22" i="13"/>
  <c r="AH14" i="13" s="1"/>
  <c r="AI22" i="13"/>
  <c r="AI14" i="13" s="1"/>
  <c r="AJ22" i="13"/>
  <c r="AJ14" i="13" s="1"/>
  <c r="AK22" i="13"/>
  <c r="AK14" i="13" s="1"/>
  <c r="AL22" i="13"/>
  <c r="AL14" i="13" s="1"/>
  <c r="AM22" i="13"/>
  <c r="AM14" i="13" s="1"/>
  <c r="AN22" i="13"/>
  <c r="AN14" i="13" s="1"/>
  <c r="AO22" i="13"/>
  <c r="AO14" i="13" s="1"/>
  <c r="AP22" i="13"/>
  <c r="AP14" i="13" s="1"/>
  <c r="AQ22" i="13"/>
  <c r="AQ14" i="13" s="1"/>
  <c r="F23" i="13"/>
  <c r="F15" i="13" s="1"/>
  <c r="H23" i="13"/>
  <c r="H15" i="13" s="1"/>
  <c r="I23" i="13"/>
  <c r="I15" i="13" s="1"/>
  <c r="J23" i="13"/>
  <c r="J15" i="13" s="1"/>
  <c r="K23" i="13"/>
  <c r="K15" i="13" s="1"/>
  <c r="L23" i="13"/>
  <c r="L15" i="13" s="1"/>
  <c r="M23" i="13"/>
  <c r="M15" i="13" s="1"/>
  <c r="N23" i="13"/>
  <c r="N15" i="13" s="1"/>
  <c r="O23" i="13"/>
  <c r="O15" i="13" s="1"/>
  <c r="P23" i="13"/>
  <c r="P15" i="13" s="1"/>
  <c r="Q23" i="13"/>
  <c r="Q15" i="13" s="1"/>
  <c r="R23" i="13"/>
  <c r="R15" i="13" s="1"/>
  <c r="S23" i="13"/>
  <c r="S15" i="13" s="1"/>
  <c r="T23" i="13"/>
  <c r="T15" i="13" s="1"/>
  <c r="U23" i="13"/>
  <c r="U15" i="13" s="1"/>
  <c r="V23" i="13"/>
  <c r="V15" i="13" s="1"/>
  <c r="W23" i="13"/>
  <c r="W15" i="13" s="1"/>
  <c r="X23" i="13"/>
  <c r="X15" i="13" s="1"/>
  <c r="Y23" i="13"/>
  <c r="Y15" i="13" s="1"/>
  <c r="Z23" i="13"/>
  <c r="Z15" i="13" s="1"/>
  <c r="AA23" i="13"/>
  <c r="AA15" i="13" s="1"/>
  <c r="AB23" i="13"/>
  <c r="AB15" i="13" s="1"/>
  <c r="AC23" i="13"/>
  <c r="AC15" i="13" s="1"/>
  <c r="AD23" i="13"/>
  <c r="AD15" i="13" s="1"/>
  <c r="AE23" i="13"/>
  <c r="AE15" i="13" s="1"/>
  <c r="AF23" i="13"/>
  <c r="AF15" i="13" s="1"/>
  <c r="AG23" i="13"/>
  <c r="AG15" i="13" s="1"/>
  <c r="AH23" i="13"/>
  <c r="AH15" i="13" s="1"/>
  <c r="AI23" i="13"/>
  <c r="AI15" i="13" s="1"/>
  <c r="AJ23" i="13"/>
  <c r="AJ15" i="13" s="1"/>
  <c r="AK23" i="13"/>
  <c r="AK15" i="13" s="1"/>
  <c r="AL23" i="13"/>
  <c r="AL15" i="13" s="1"/>
  <c r="AM23" i="13"/>
  <c r="AM15" i="13" s="1"/>
  <c r="AN23" i="13"/>
  <c r="AN15" i="13" s="1"/>
  <c r="AO23" i="13"/>
  <c r="AO15" i="13" s="1"/>
  <c r="AP23" i="13"/>
  <c r="AP15" i="13" s="1"/>
  <c r="AQ23" i="13"/>
  <c r="AQ15" i="13" s="1"/>
  <c r="E24" i="13"/>
  <c r="E16" i="13" s="1"/>
  <c r="F24" i="13"/>
  <c r="F16" i="13" s="1"/>
  <c r="H24" i="13"/>
  <c r="H16" i="13" s="1"/>
  <c r="I24" i="13"/>
  <c r="I16" i="13" s="1"/>
  <c r="J24" i="13"/>
  <c r="J16" i="13" s="1"/>
  <c r="K24" i="13"/>
  <c r="K16" i="13" s="1"/>
  <c r="L24" i="13"/>
  <c r="L16" i="13" s="1"/>
  <c r="M24" i="13"/>
  <c r="M16" i="13" s="1"/>
  <c r="N24" i="13"/>
  <c r="N16" i="13" s="1"/>
  <c r="O24" i="13"/>
  <c r="O16" i="13" s="1"/>
  <c r="P24" i="13"/>
  <c r="P16" i="13" s="1"/>
  <c r="Q24" i="13"/>
  <c r="Q16" i="13" s="1"/>
  <c r="R24" i="13"/>
  <c r="R16" i="13" s="1"/>
  <c r="S24" i="13"/>
  <c r="S16" i="13" s="1"/>
  <c r="T24" i="13"/>
  <c r="T16" i="13" s="1"/>
  <c r="U24" i="13"/>
  <c r="U16" i="13" s="1"/>
  <c r="V24" i="13"/>
  <c r="V16" i="13" s="1"/>
  <c r="W24" i="13"/>
  <c r="W16" i="13" s="1"/>
  <c r="X24" i="13"/>
  <c r="X16" i="13" s="1"/>
  <c r="Y24" i="13"/>
  <c r="Y16" i="13" s="1"/>
  <c r="Z24" i="13"/>
  <c r="Z16" i="13" s="1"/>
  <c r="AA24" i="13"/>
  <c r="AA16" i="13" s="1"/>
  <c r="AB24" i="13"/>
  <c r="AB16" i="13" s="1"/>
  <c r="AC24" i="13"/>
  <c r="AC16" i="13" s="1"/>
  <c r="AD24" i="13"/>
  <c r="AD16" i="13" s="1"/>
  <c r="AE24" i="13"/>
  <c r="AE16" i="13" s="1"/>
  <c r="AF24" i="13"/>
  <c r="AF16" i="13" s="1"/>
  <c r="AG24" i="13"/>
  <c r="AG16" i="13" s="1"/>
  <c r="AH24" i="13"/>
  <c r="AH16" i="13" s="1"/>
  <c r="AI24" i="13"/>
  <c r="AI16" i="13" s="1"/>
  <c r="AJ24" i="13"/>
  <c r="AJ16" i="13" s="1"/>
  <c r="AK24" i="13"/>
  <c r="AK16" i="13" s="1"/>
  <c r="AL24" i="13"/>
  <c r="AL16" i="13" s="1"/>
  <c r="AM24" i="13"/>
  <c r="AM16" i="13" s="1"/>
  <c r="AN24" i="13"/>
  <c r="AN16" i="13" s="1"/>
  <c r="AO24" i="13"/>
  <c r="AO16" i="13" s="1"/>
  <c r="AP24" i="13"/>
  <c r="AP16" i="13" s="1"/>
  <c r="AQ24" i="13"/>
  <c r="AQ16" i="13" s="1"/>
  <c r="E25" i="13"/>
  <c r="E17" i="13" s="1"/>
  <c r="F25" i="13"/>
  <c r="F17" i="13" s="1"/>
  <c r="H25" i="13"/>
  <c r="H17" i="13" s="1"/>
  <c r="I25" i="13"/>
  <c r="I17" i="13" s="1"/>
  <c r="J25" i="13"/>
  <c r="J17" i="13" s="1"/>
  <c r="K25" i="13"/>
  <c r="K17" i="13" s="1"/>
  <c r="L25" i="13"/>
  <c r="L17" i="13" s="1"/>
  <c r="M25" i="13"/>
  <c r="M17" i="13" s="1"/>
  <c r="N25" i="13"/>
  <c r="N17" i="13" s="1"/>
  <c r="O25" i="13"/>
  <c r="O17" i="13" s="1"/>
  <c r="P25" i="13"/>
  <c r="P17" i="13" s="1"/>
  <c r="Q25" i="13"/>
  <c r="Q17" i="13" s="1"/>
  <c r="R25" i="13"/>
  <c r="R17" i="13" s="1"/>
  <c r="S25" i="13"/>
  <c r="S17" i="13" s="1"/>
  <c r="T25" i="13"/>
  <c r="T17" i="13" s="1"/>
  <c r="U25" i="13"/>
  <c r="U17" i="13" s="1"/>
  <c r="V25" i="13"/>
  <c r="V17" i="13" s="1"/>
  <c r="W25" i="13"/>
  <c r="W17" i="13" s="1"/>
  <c r="X25" i="13"/>
  <c r="X17" i="13" s="1"/>
  <c r="Y25" i="13"/>
  <c r="Y17" i="13" s="1"/>
  <c r="Z25" i="13"/>
  <c r="Z17" i="13" s="1"/>
  <c r="AA25" i="13"/>
  <c r="AA17" i="13" s="1"/>
  <c r="AB25" i="13"/>
  <c r="AB17" i="13" s="1"/>
  <c r="AC25" i="13"/>
  <c r="AC17" i="13" s="1"/>
  <c r="AD25" i="13"/>
  <c r="AD17" i="13" s="1"/>
  <c r="AE25" i="13"/>
  <c r="AE17" i="13" s="1"/>
  <c r="AF25" i="13"/>
  <c r="AF17" i="13" s="1"/>
  <c r="AG25" i="13"/>
  <c r="AG17" i="13" s="1"/>
  <c r="AH25" i="13"/>
  <c r="AH17" i="13" s="1"/>
  <c r="AI25" i="13"/>
  <c r="AI17" i="13" s="1"/>
  <c r="AJ25" i="13"/>
  <c r="AJ17" i="13" s="1"/>
  <c r="AK25" i="13"/>
  <c r="AK17" i="13" s="1"/>
  <c r="AL25" i="13"/>
  <c r="AL17" i="13" s="1"/>
  <c r="AM25" i="13"/>
  <c r="AM17" i="13" s="1"/>
  <c r="AN25" i="13"/>
  <c r="AN17" i="13" s="1"/>
  <c r="AO25" i="13"/>
  <c r="AO17" i="13" s="1"/>
  <c r="AP25" i="13"/>
  <c r="AP17" i="13" s="1"/>
  <c r="AQ25" i="13"/>
  <c r="AQ17" i="13" s="1"/>
  <c r="E26" i="13"/>
  <c r="E18" i="13" s="1"/>
  <c r="F26" i="13"/>
  <c r="F18" i="13" s="1"/>
  <c r="H26" i="13"/>
  <c r="H18" i="13" s="1"/>
  <c r="I26" i="13"/>
  <c r="I18" i="13" s="1"/>
  <c r="J26" i="13"/>
  <c r="J18" i="13" s="1"/>
  <c r="K26" i="13"/>
  <c r="K18" i="13" s="1"/>
  <c r="L26" i="13"/>
  <c r="L18" i="13" s="1"/>
  <c r="M26" i="13"/>
  <c r="M18" i="13" s="1"/>
  <c r="N26" i="13"/>
  <c r="N18" i="13" s="1"/>
  <c r="O26" i="13"/>
  <c r="O18" i="13" s="1"/>
  <c r="P26" i="13"/>
  <c r="P18" i="13" s="1"/>
  <c r="Q26" i="13"/>
  <c r="Q18" i="13" s="1"/>
  <c r="R26" i="13"/>
  <c r="R18" i="13" s="1"/>
  <c r="S26" i="13"/>
  <c r="S18" i="13" s="1"/>
  <c r="T26" i="13"/>
  <c r="T18" i="13" s="1"/>
  <c r="U26" i="13"/>
  <c r="U18" i="13" s="1"/>
  <c r="V26" i="13"/>
  <c r="V18" i="13" s="1"/>
  <c r="W26" i="13"/>
  <c r="W18" i="13" s="1"/>
  <c r="X26" i="13"/>
  <c r="X18" i="13" s="1"/>
  <c r="Y26" i="13"/>
  <c r="Y18" i="13" s="1"/>
  <c r="Z26" i="13"/>
  <c r="Z18" i="13" s="1"/>
  <c r="AA26" i="13"/>
  <c r="AA18" i="13" s="1"/>
  <c r="AB26" i="13"/>
  <c r="AB18" i="13" s="1"/>
  <c r="AC26" i="13"/>
  <c r="AC18" i="13" s="1"/>
  <c r="AD26" i="13"/>
  <c r="AD18" i="13" s="1"/>
  <c r="AE26" i="13"/>
  <c r="AE18" i="13" s="1"/>
  <c r="AF26" i="13"/>
  <c r="AF18" i="13" s="1"/>
  <c r="AG26" i="13"/>
  <c r="AG18" i="13" s="1"/>
  <c r="AH26" i="13"/>
  <c r="AH18" i="13" s="1"/>
  <c r="AI26" i="13"/>
  <c r="AI18" i="13" s="1"/>
  <c r="AJ26" i="13"/>
  <c r="AJ18" i="13" s="1"/>
  <c r="AK26" i="13"/>
  <c r="AK18" i="13" s="1"/>
  <c r="AL26" i="13"/>
  <c r="AL18" i="13" s="1"/>
  <c r="AM26" i="13"/>
  <c r="AM18" i="13" s="1"/>
  <c r="AN26" i="13"/>
  <c r="AN18" i="13" s="1"/>
  <c r="AO26" i="13"/>
  <c r="AO18" i="13" s="1"/>
  <c r="AP26" i="13"/>
  <c r="AP18" i="13" s="1"/>
  <c r="AQ26" i="13"/>
  <c r="AQ18" i="13" s="1"/>
  <c r="G31" i="13"/>
  <c r="G23" i="13" s="1"/>
  <c r="G15" i="13" s="1"/>
  <c r="G32" i="13"/>
  <c r="G24" i="13" s="1"/>
  <c r="G16" i="13" s="1"/>
  <c r="G33" i="13"/>
  <c r="G25" i="13" s="1"/>
  <c r="G17" i="13" s="1"/>
  <c r="G34" i="13"/>
  <c r="G26" i="13" s="1"/>
  <c r="G18" i="13" s="1"/>
  <c r="AQ38" i="13"/>
  <c r="AQ46" i="13"/>
  <c r="AN38" i="13"/>
  <c r="AN46" i="13"/>
  <c r="AK38" i="13"/>
  <c r="AK46" i="13"/>
  <c r="AH38" i="13"/>
  <c r="AH46" i="13"/>
  <c r="AE38" i="13"/>
  <c r="AE46" i="13"/>
  <c r="AB38" i="13"/>
  <c r="AB46" i="13"/>
  <c r="Y38" i="13"/>
  <c r="Y46" i="13"/>
  <c r="V38" i="13"/>
  <c r="V46" i="13"/>
  <c r="S38" i="13"/>
  <c r="S46" i="13"/>
  <c r="P38" i="13"/>
  <c r="P46" i="13"/>
  <c r="M38" i="13"/>
  <c r="M46" i="13"/>
  <c r="J38" i="13"/>
  <c r="J42" i="13"/>
  <c r="J44" i="13"/>
  <c r="J46" i="13"/>
  <c r="J48" i="13"/>
  <c r="J50" i="13"/>
  <c r="G30" i="13" l="1"/>
  <c r="G22" i="13" s="1"/>
  <c r="G14" i="13" s="1"/>
  <c r="L37" i="13"/>
  <c r="K37" i="13"/>
  <c r="M37" i="13" l="1"/>
  <c r="AC53" i="13" l="1"/>
  <c r="Q53" i="13"/>
  <c r="H53" i="13"/>
  <c r="H36" i="13"/>
  <c r="I36" i="13"/>
  <c r="H45" i="13"/>
  <c r="H43" i="13"/>
  <c r="I47" i="13"/>
  <c r="J47" i="13" s="1"/>
  <c r="H47" i="13"/>
  <c r="AP45" i="13"/>
  <c r="AO45" i="13"/>
  <c r="AM45" i="13"/>
  <c r="AL45" i="13"/>
  <c r="AJ45" i="13"/>
  <c r="AI45" i="13"/>
  <c r="AG45" i="13"/>
  <c r="AF45" i="13"/>
  <c r="AD45" i="13"/>
  <c r="AC45" i="13"/>
  <c r="AA45" i="13"/>
  <c r="AB45" i="13" s="1"/>
  <c r="Z45" i="13"/>
  <c r="X45" i="13"/>
  <c r="W45" i="13"/>
  <c r="U45" i="13"/>
  <c r="T45" i="13"/>
  <c r="R45" i="13"/>
  <c r="S45" i="13" s="1"/>
  <c r="Q45" i="13"/>
  <c r="O45" i="13"/>
  <c r="N45" i="13"/>
  <c r="L45" i="13"/>
  <c r="K45" i="13"/>
  <c r="I45" i="13"/>
  <c r="I43" i="13"/>
  <c r="J43" i="13" s="1"/>
  <c r="I41" i="13"/>
  <c r="H41" i="13"/>
  <c r="AP37" i="13"/>
  <c r="AQ37" i="13" s="1"/>
  <c r="AO37" i="13"/>
  <c r="AM37" i="13"/>
  <c r="AL37" i="13"/>
  <c r="AJ37" i="13"/>
  <c r="AK37" i="13" s="1"/>
  <c r="AI37" i="13"/>
  <c r="AG37" i="13"/>
  <c r="AF37" i="13"/>
  <c r="AD37" i="13"/>
  <c r="AC37" i="13"/>
  <c r="AA37" i="13"/>
  <c r="Z37" i="13"/>
  <c r="X37" i="13"/>
  <c r="Y37" i="13" s="1"/>
  <c r="W37" i="13"/>
  <c r="U37" i="13"/>
  <c r="T37" i="13"/>
  <c r="R37" i="13"/>
  <c r="Q37" i="13"/>
  <c r="O37" i="13"/>
  <c r="N37" i="13"/>
  <c r="I37" i="13"/>
  <c r="H37" i="13"/>
  <c r="H35" i="13"/>
  <c r="AN45" i="13" l="1"/>
  <c r="AH45" i="13"/>
  <c r="AE45" i="13"/>
  <c r="AQ45" i="13"/>
  <c r="AK45" i="13"/>
  <c r="AN37" i="13"/>
  <c r="AH37" i="13"/>
  <c r="AE37" i="13"/>
  <c r="Y45" i="13"/>
  <c r="V37" i="13"/>
  <c r="AB37" i="13"/>
  <c r="V45" i="13"/>
  <c r="J45" i="13"/>
  <c r="M45" i="13"/>
  <c r="S37" i="13"/>
  <c r="P45" i="13"/>
  <c r="P37" i="13"/>
  <c r="J49" i="13"/>
  <c r="K20" i="13"/>
  <c r="K28" i="13" s="1"/>
  <c r="K53" i="13"/>
  <c r="N20" i="13"/>
  <c r="N28" i="13" s="1"/>
  <c r="N53" i="13"/>
  <c r="AL20" i="13"/>
  <c r="AL28" i="13" s="1"/>
  <c r="AL53" i="13"/>
  <c r="T20" i="13"/>
  <c r="T28" i="13" s="1"/>
  <c r="T53" i="13"/>
  <c r="W20" i="13"/>
  <c r="W28" i="13" s="1"/>
  <c r="W53" i="13"/>
  <c r="Z20" i="13"/>
  <c r="Z28" i="13" s="1"/>
  <c r="Z53" i="13"/>
  <c r="AF20" i="13"/>
  <c r="AF28" i="13" s="1"/>
  <c r="AF53" i="13"/>
  <c r="AI20" i="13"/>
  <c r="AI28" i="13" s="1"/>
  <c r="AI53" i="13"/>
  <c r="AO20" i="13"/>
  <c r="AO28" i="13" s="1"/>
  <c r="AO53" i="13"/>
  <c r="J12" i="13"/>
  <c r="O53" i="13"/>
  <c r="U20" i="13"/>
  <c r="V20" i="13" s="1"/>
  <c r="AA20" i="13"/>
  <c r="AB20" i="13" s="1"/>
  <c r="AM53" i="13"/>
  <c r="J37" i="13"/>
  <c r="J40" i="13"/>
  <c r="I35" i="13"/>
  <c r="J35" i="13" s="1"/>
  <c r="J36" i="13"/>
  <c r="J41" i="13"/>
  <c r="R54" i="13"/>
  <c r="AJ54" i="13"/>
  <c r="AD53" i="13"/>
  <c r="N54" i="13"/>
  <c r="AA54" i="13"/>
  <c r="O54" i="13"/>
  <c r="Q20" i="13"/>
  <c r="Q28" i="13" s="1"/>
  <c r="H20" i="13"/>
  <c r="H28" i="13" s="1"/>
  <c r="AJ53" i="13"/>
  <c r="Q54" i="13"/>
  <c r="Q52" i="13" s="1"/>
  <c r="X54" i="13"/>
  <c r="AM54" i="13"/>
  <c r="AC20" i="13"/>
  <c r="AC28" i="13" s="1"/>
  <c r="AG54" i="13"/>
  <c r="AP54" i="13"/>
  <c r="AM20" i="13"/>
  <c r="AN20" i="13" s="1"/>
  <c r="L54" i="13"/>
  <c r="I13" i="13"/>
  <c r="W54" i="13"/>
  <c r="AC54" i="13"/>
  <c r="AC52" i="13" s="1"/>
  <c r="H13" i="13"/>
  <c r="H54" i="13" s="1"/>
  <c r="H52" i="13" s="1"/>
  <c r="AO54" i="13"/>
  <c r="AL54" i="13"/>
  <c r="AF54" i="13"/>
  <c r="E12" i="13"/>
  <c r="E48" i="13"/>
  <c r="E47" i="13" s="1"/>
  <c r="F48" i="13"/>
  <c r="E46" i="13"/>
  <c r="E45" i="13" s="1"/>
  <c r="E50" i="13"/>
  <c r="F46" i="13"/>
  <c r="F44" i="13"/>
  <c r="E44" i="13"/>
  <c r="E43" i="13" s="1"/>
  <c r="F42" i="13"/>
  <c r="E42" i="13"/>
  <c r="E41" i="13" s="1"/>
  <c r="E40" i="13"/>
  <c r="F38" i="13"/>
  <c r="E38" i="13"/>
  <c r="I53" i="13" l="1"/>
  <c r="J53" i="13" s="1"/>
  <c r="AQ54" i="13"/>
  <c r="AN54" i="13"/>
  <c r="AH54" i="13"/>
  <c r="Y54" i="13"/>
  <c r="S54" i="13"/>
  <c r="O20" i="13"/>
  <c r="P20" i="13" s="1"/>
  <c r="I20" i="13"/>
  <c r="J20" i="13" s="1"/>
  <c r="AJ21" i="13"/>
  <c r="AJ29" i="13" s="1"/>
  <c r="P54" i="13"/>
  <c r="K54" i="13"/>
  <c r="M54" i="13" s="1"/>
  <c r="AJ52" i="13"/>
  <c r="AK53" i="13"/>
  <c r="AP53" i="13"/>
  <c r="AG53" i="13"/>
  <c r="X53" i="13"/>
  <c r="R53" i="13"/>
  <c r="L53" i="13"/>
  <c r="AL52" i="13"/>
  <c r="AP20" i="13"/>
  <c r="AQ20" i="13" s="1"/>
  <c r="AE53" i="13"/>
  <c r="R20" i="13"/>
  <c r="S20" i="13" s="1"/>
  <c r="U54" i="13"/>
  <c r="T21" i="13"/>
  <c r="T29" i="13" s="1"/>
  <c r="T27" i="13" s="1"/>
  <c r="T54" i="13"/>
  <c r="T52" i="13" s="1"/>
  <c r="AM52" i="13"/>
  <c r="AN52" i="13" s="1"/>
  <c r="AN53" i="13"/>
  <c r="AA53" i="13"/>
  <c r="U53" i="13"/>
  <c r="P53" i="13"/>
  <c r="O52" i="13"/>
  <c r="Z54" i="13"/>
  <c r="Z52" i="13" s="1"/>
  <c r="AI54" i="13"/>
  <c r="AI52" i="13" s="1"/>
  <c r="AD21" i="13"/>
  <c r="AD29" i="13" s="1"/>
  <c r="AD54" i="13"/>
  <c r="AE54" i="13" s="1"/>
  <c r="AO52" i="13"/>
  <c r="AF52" i="13"/>
  <c r="W52" i="13"/>
  <c r="N52" i="13"/>
  <c r="F47" i="13"/>
  <c r="G47" i="13" s="1"/>
  <c r="G48" i="13"/>
  <c r="X20" i="13"/>
  <c r="Y20" i="13" s="1"/>
  <c r="L20" i="13"/>
  <c r="M20" i="13" s="1"/>
  <c r="AG20" i="13"/>
  <c r="AH20" i="13" s="1"/>
  <c r="G50" i="13"/>
  <c r="F45" i="13"/>
  <c r="G45" i="13" s="1"/>
  <c r="G46" i="13"/>
  <c r="F41" i="13"/>
  <c r="G41" i="13" s="1"/>
  <c r="G42" i="13"/>
  <c r="F12" i="13"/>
  <c r="G12" i="13" s="1"/>
  <c r="O21" i="13"/>
  <c r="O29" i="13" s="1"/>
  <c r="J39" i="13"/>
  <c r="R21" i="13"/>
  <c r="R29" i="13" s="1"/>
  <c r="G40" i="13"/>
  <c r="G39" i="13" s="1"/>
  <c r="F43" i="13"/>
  <c r="G43" i="13" s="1"/>
  <c r="G44" i="13"/>
  <c r="I21" i="13"/>
  <c r="I29" i="13" s="1"/>
  <c r="J13" i="13"/>
  <c r="E37" i="13"/>
  <c r="G38" i="13"/>
  <c r="F37" i="13"/>
  <c r="N21" i="13"/>
  <c r="N29" i="13" s="1"/>
  <c r="N27" i="13" s="1"/>
  <c r="AD20" i="13"/>
  <c r="E28" i="13"/>
  <c r="L21" i="13"/>
  <c r="AA21" i="13"/>
  <c r="U21" i="13"/>
  <c r="Q21" i="13"/>
  <c r="AG21" i="13"/>
  <c r="E20" i="13"/>
  <c r="AM28" i="13"/>
  <c r="AN28" i="13" s="1"/>
  <c r="AA28" i="13"/>
  <c r="AB28" i="13" s="1"/>
  <c r="U28" i="13"/>
  <c r="V28" i="13" s="1"/>
  <c r="AP21" i="13"/>
  <c r="AM21" i="13"/>
  <c r="AJ20" i="13"/>
  <c r="AK20" i="13" s="1"/>
  <c r="X21" i="13"/>
  <c r="I11" i="13"/>
  <c r="I54" i="13"/>
  <c r="F13" i="13"/>
  <c r="AI21" i="13"/>
  <c r="AI19" i="13" s="1"/>
  <c r="Z21" i="13"/>
  <c r="W21" i="13"/>
  <c r="W29" i="13" s="1"/>
  <c r="W27" i="13" s="1"/>
  <c r="H11" i="13"/>
  <c r="AC21" i="13"/>
  <c r="K21" i="13"/>
  <c r="H21" i="13"/>
  <c r="H29" i="13" s="1"/>
  <c r="H27" i="13" s="1"/>
  <c r="AO21" i="13"/>
  <c r="AO19" i="13" s="1"/>
  <c r="E13" i="13"/>
  <c r="E54" i="13" s="1"/>
  <c r="AL21" i="13"/>
  <c r="AF21" i="13"/>
  <c r="E53" i="13"/>
  <c r="F36" i="13"/>
  <c r="E36" i="13"/>
  <c r="AK54" i="13" l="1"/>
  <c r="AK52" i="13"/>
  <c r="O28" i="13"/>
  <c r="P28" i="13" s="1"/>
  <c r="AB54" i="13"/>
  <c r="V54" i="13"/>
  <c r="I28" i="13"/>
  <c r="J28" i="13" s="1"/>
  <c r="F53" i="13"/>
  <c r="G53" i="13" s="1"/>
  <c r="R28" i="13"/>
  <c r="S28" i="13" s="1"/>
  <c r="P52" i="13"/>
  <c r="AE21" i="13"/>
  <c r="AP28" i="13"/>
  <c r="AQ28" i="13" s="1"/>
  <c r="L28" i="13"/>
  <c r="M28" i="13" s="1"/>
  <c r="K52" i="13"/>
  <c r="S53" i="13"/>
  <c r="R52" i="13"/>
  <c r="S52" i="13" s="1"/>
  <c r="AG52" i="13"/>
  <c r="AH52" i="13" s="1"/>
  <c r="AH53" i="13"/>
  <c r="AG28" i="13"/>
  <c r="AH28" i="13" s="1"/>
  <c r="U52" i="13"/>
  <c r="V52" i="13" s="1"/>
  <c r="V53" i="13"/>
  <c r="AD52" i="13"/>
  <c r="AE52" i="13" s="1"/>
  <c r="L52" i="13"/>
  <c r="M53" i="13"/>
  <c r="X52" i="13"/>
  <c r="Y52" i="13" s="1"/>
  <c r="Y53" i="13"/>
  <c r="AQ53" i="13"/>
  <c r="AP52" i="13"/>
  <c r="AQ52" i="13" s="1"/>
  <c r="I52" i="13"/>
  <c r="J52" i="13" s="1"/>
  <c r="J54" i="13"/>
  <c r="T19" i="13"/>
  <c r="AB53" i="13"/>
  <c r="AA52" i="13"/>
  <c r="AB52" i="13" s="1"/>
  <c r="X28" i="13"/>
  <c r="Y28" i="13" s="1"/>
  <c r="G49" i="13"/>
  <c r="J21" i="13"/>
  <c r="I19" i="13"/>
  <c r="P29" i="13"/>
  <c r="AN21" i="13"/>
  <c r="R19" i="13"/>
  <c r="P21" i="13"/>
  <c r="O19" i="13"/>
  <c r="G13" i="13"/>
  <c r="AH21" i="13"/>
  <c r="Q29" i="13"/>
  <c r="S29" i="13" s="1"/>
  <c r="S21" i="13"/>
  <c r="Y21" i="13"/>
  <c r="U19" i="13"/>
  <c r="V21" i="13"/>
  <c r="AA29" i="13"/>
  <c r="AA27" i="13" s="1"/>
  <c r="AB21" i="13"/>
  <c r="AK21" i="13"/>
  <c r="L29" i="13"/>
  <c r="M21" i="13"/>
  <c r="AD28" i="13"/>
  <c r="AE28" i="13" s="1"/>
  <c r="AE20" i="13"/>
  <c r="J11" i="13"/>
  <c r="AP29" i="13"/>
  <c r="AQ21" i="13"/>
  <c r="G37" i="13"/>
  <c r="E35" i="13"/>
  <c r="G36" i="13"/>
  <c r="F54" i="13"/>
  <c r="G54" i="13" s="1"/>
  <c r="F35" i="13"/>
  <c r="N19" i="13"/>
  <c r="J29" i="13"/>
  <c r="AD19" i="13"/>
  <c r="L19" i="13"/>
  <c r="AA19" i="13"/>
  <c r="U29" i="13"/>
  <c r="V29" i="13" s="1"/>
  <c r="Q19" i="13"/>
  <c r="AP19" i="13"/>
  <c r="AQ19" i="13" s="1"/>
  <c r="X29" i="13"/>
  <c r="X19" i="13"/>
  <c r="AJ28" i="13"/>
  <c r="AJ19" i="13"/>
  <c r="AK19" i="13" s="1"/>
  <c r="AG29" i="13"/>
  <c r="AG19" i="13"/>
  <c r="F21" i="13"/>
  <c r="AM29" i="13"/>
  <c r="AM19" i="13"/>
  <c r="F20" i="13"/>
  <c r="G20" i="13" s="1"/>
  <c r="F11" i="13"/>
  <c r="AI29" i="13"/>
  <c r="AK29" i="13" s="1"/>
  <c r="W19" i="13"/>
  <c r="K19" i="13"/>
  <c r="K29" i="13"/>
  <c r="K27" i="13" s="1"/>
  <c r="Z29" i="13"/>
  <c r="Z19" i="13"/>
  <c r="H19" i="13"/>
  <c r="AC29" i="13"/>
  <c r="AE29" i="13" s="1"/>
  <c r="AC19" i="13"/>
  <c r="AO29" i="13"/>
  <c r="E11" i="13"/>
  <c r="E52" i="13"/>
  <c r="AL29" i="13"/>
  <c r="AL19" i="13"/>
  <c r="AF19" i="13"/>
  <c r="AF29" i="13"/>
  <c r="E21" i="13"/>
  <c r="R27" i="13" l="1"/>
  <c r="J19" i="13"/>
  <c r="O27" i="13"/>
  <c r="P27" i="13" s="1"/>
  <c r="L27" i="13"/>
  <c r="M27" i="13" s="1"/>
  <c r="I27" i="13"/>
  <c r="J27" i="13" s="1"/>
  <c r="V19" i="13"/>
  <c r="AP27" i="13"/>
  <c r="M52" i="13"/>
  <c r="G35" i="13"/>
  <c r="S19" i="13"/>
  <c r="AD27" i="13"/>
  <c r="G21" i="13"/>
  <c r="AH19" i="13"/>
  <c r="Q27" i="13"/>
  <c r="M19" i="13"/>
  <c r="P19" i="13"/>
  <c r="Y19" i="13"/>
  <c r="AN19" i="13"/>
  <c r="AG27" i="13"/>
  <c r="AH29" i="13"/>
  <c r="X27" i="13"/>
  <c r="Y27" i="13" s="1"/>
  <c r="Y29" i="13"/>
  <c r="AE19" i="13"/>
  <c r="M29" i="13"/>
  <c r="AQ29" i="13"/>
  <c r="AB29" i="13"/>
  <c r="AM27" i="13"/>
  <c r="AN29" i="13"/>
  <c r="G11" i="13"/>
  <c r="F28" i="13"/>
  <c r="G28" i="13" s="1"/>
  <c r="AK28" i="13"/>
  <c r="AB19" i="13"/>
  <c r="F52" i="13"/>
  <c r="G52" i="13" s="1"/>
  <c r="AI27" i="13"/>
  <c r="F19" i="13"/>
  <c r="U27" i="13"/>
  <c r="V27" i="13" s="1"/>
  <c r="F29" i="13"/>
  <c r="AJ27" i="13"/>
  <c r="Z27" i="13"/>
  <c r="AB27" i="13" s="1"/>
  <c r="AC27" i="13"/>
  <c r="AO27" i="13"/>
  <c r="E29" i="13"/>
  <c r="AL27" i="13"/>
  <c r="E19" i="13"/>
  <c r="AF27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S27" i="13" l="1"/>
  <c r="AQ27" i="13"/>
  <c r="AK27" i="13"/>
  <c r="C8" i="8"/>
  <c r="D8" i="8" s="1"/>
  <c r="AE27" i="13"/>
  <c r="G29" i="13"/>
  <c r="AH27" i="13"/>
  <c r="G19" i="13"/>
  <c r="AN27" i="13"/>
  <c r="F27" i="13"/>
  <c r="E27" i="13"/>
  <c r="C5" i="8"/>
  <c r="C11" i="8"/>
  <c r="D11" i="8" s="1"/>
  <c r="C14" i="8"/>
  <c r="D14" i="8" s="1"/>
  <c r="C19" i="8"/>
  <c r="D19" i="8" s="1"/>
  <c r="D5" i="8"/>
  <c r="G27" i="13" l="1"/>
  <c r="C24" i="8"/>
  <c r="D24" i="8"/>
</calcChain>
</file>

<file path=xl/sharedStrings.xml><?xml version="1.0" encoding="utf-8"?>
<sst xmlns="http://schemas.openxmlformats.org/spreadsheetml/2006/main" count="809" uniqueCount="309">
  <si>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</si>
  <si>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</si>
  <si>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</si>
  <si>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</si>
  <si>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</si>
  <si>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</si>
  <si>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</si>
  <si>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</si>
  <si>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</si>
  <si>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</si>
  <si>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</si>
  <si>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</si>
  <si>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</si>
  <si>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</si>
  <si>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</si>
  <si>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</si>
  <si>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</si>
  <si>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</si>
  <si>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</si>
  <si>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</si>
  <si>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</si>
  <si>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</si>
  <si>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</si>
  <si>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</si>
  <si>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</si>
  <si>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</si>
  <si>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</si>
  <si>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</si>
  <si>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</si>
  <si>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</si>
  <si>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</si>
  <si>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</si>
  <si>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</si>
  <si>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</si>
  <si>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</si>
  <si>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</si>
  <si>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</si>
  <si>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</si>
  <si>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</si>
  <si>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</si>
  <si>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</si>
  <si>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</si>
  <si>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</si>
  <si>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</si>
  <si>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</si>
  <si>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</si>
  <si>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</si>
  <si>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</si>
  <si>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</si>
  <si>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</si>
  <si>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</si>
  <si>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</si>
  <si>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</si>
  <si>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</si>
  <si>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</si>
  <si>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</si>
  <si>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</si>
  <si>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</si>
  <si>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</si>
  <si>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</si>
  <si>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</si>
  <si>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</si>
  <si>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</si>
  <si>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</si>
  <si>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</si>
  <si>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</si>
  <si>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</si>
  <si>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</si>
  <si>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</si>
  <si>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</si>
  <si>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</si>
  <si>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</si>
  <si>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</si>
  <si>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</si>
  <si>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</si>
  <si>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</si>
  <si>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</si>
  <si>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</si>
  <si>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</si>
  <si>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</si>
  <si>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</si>
  <si>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</si>
  <si>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</si>
  <si>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</si>
  <si>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</si>
  <si>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</si>
  <si>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</si>
  <si>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</si>
  <si>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</si>
  <si>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</si>
  <si>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</si>
  <si>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</si>
  <si>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</si>
  <si>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</si>
  <si>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</si>
  <si>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</si>
  <si>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</si>
  <si>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</si>
  <si>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</si>
  <si>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</si>
  <si>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</si>
  <si>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</si>
  <si>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</si>
  <si>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</si>
  <si>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</si>
  <si>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</si>
  <si>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</si>
  <si>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</si>
  <si>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</si>
  <si>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</si>
  <si>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</si>
  <si>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</si>
  <si>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</si>
  <si>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</si>
  <si>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</si>
  <si>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</si>
  <si>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</si>
  <si>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</si>
  <si>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</si>
  <si>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</si>
  <si>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</si>
  <si>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</si>
  <si>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</si>
  <si>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</si>
  <si>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</si>
  <si>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</si>
  <si>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</si>
  <si>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</si>
  <si>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</si>
  <si>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</si>
  <si>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</si>
  <si>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</si>
  <si>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</si>
  <si>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</si>
  <si>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</si>
  <si>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</si>
  <si>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</si>
  <si>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</si>
  <si>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</si>
  <si>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</si>
  <si>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</si>
  <si>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</si>
  <si>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</si>
  <si>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</si>
  <si>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</si>
  <si>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</si>
  <si>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</si>
  <si>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</si>
  <si>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</si>
  <si>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</si>
  <si>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</si>
  <si>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</si>
  <si>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</si>
  <si>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</si>
  <si>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</si>
  <si>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</si>
  <si>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</si>
  <si>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</si>
  <si>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</si>
  <si>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</si>
  <si>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</si>
  <si>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</si>
  <si>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</si>
  <si>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</si>
  <si>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</si>
  <si>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</si>
  <si>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</si>
  <si>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</si>
  <si>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</si>
  <si>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</si>
  <si>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</si>
  <si>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</si>
  <si>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</si>
  <si>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</si>
  <si>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</si>
  <si>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</si>
  <si>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</si>
  <si>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</si>
  <si>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</si>
  <si>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</si>
  <si>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</si>
  <si>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</si>
  <si>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</si>
  <si>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</si>
  <si>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</si>
  <si>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</si>
  <si>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</si>
  <si>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</si>
  <si>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</si>
  <si>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</si>
  <si>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</si>
  <si>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</si>
  <si>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</si>
  <si>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</si>
  <si>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</si>
  <si>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</si>
  <si>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</si>
  <si>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</si>
  <si>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</si>
  <si>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</si>
  <si>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</si>
  <si>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</si>
  <si>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</si>
  <si>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</si>
  <si>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</si>
  <si>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</si>
  <si>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</si>
  <si>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</si>
  <si>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</si>
  <si>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</si>
  <si>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</si>
  <si>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</si>
  <si>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</si>
  <si>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</si>
  <si>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</si>
  <si>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</si>
  <si>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</si>
  <si>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</si>
  <si>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</si>
  <si>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</si>
  <si>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</si>
  <si>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</si>
  <si>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</si>
  <si>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</si>
  <si>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</si>
  <si>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</si>
  <si>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</si>
  <si>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</si>
  <si>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</si>
  <si>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</si>
  <si>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</si>
  <si>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</si>
  <si>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</si>
  <si>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</si>
  <si>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</si>
  <si>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</si>
  <si>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</si>
  <si>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</si>
  <si>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</si>
  <si>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</si>
  <si>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</si>
  <si>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</si>
  <si>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</si>
  <si>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</si>
  <si>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</si>
  <si>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</si>
  <si>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</si>
  <si>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</si>
  <si>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</si>
  <si>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</si>
  <si>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</si>
  <si>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</si>
  <si>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</si>
  <si>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</si>
  <si>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</si>
  <si>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</si>
  <si>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</si>
  <si>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</si>
  <si>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</si>
  <si>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</si>
  <si>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</si>
  <si>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</si>
  <si>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</si>
  <si>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</si>
  <si>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</si>
  <si>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</si>
  <si>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</si>
  <si>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</si>
  <si>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</si>
  <si>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</si>
  <si>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</si>
  <si>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</si>
  <si>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</si>
  <si>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</si>
  <si>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</si>
  <si>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</si>
  <si>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</si>
  <si>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</si>
  <si>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</si>
  <si>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</si>
  <si>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1.1.1.</t>
  </si>
  <si>
    <t>управление общественных связей и информационной политики администрации района/муниципальное казенное учреждение «Учреждение по материально-техническому обеспечению деятельности органов местного самоуправления»</t>
  </si>
  <si>
    <t>соисполнитель (муниципальное казенное учреждение «Учреждение по материально-техническому обеспечению деятельности органов местного самоуправления»)</t>
  </si>
  <si>
    <t>Специалист  департамента финансов администрации района___________________ Чернова И.А.</t>
  </si>
  <si>
    <t>Целевые показатели муниципальной программы "Информационное общество Нижневартовского района"</t>
  </si>
  <si>
    <t>Увеличение доли массовых социально значимых государственных и муниципальных услуг в электронном виде, предоставляемых с использованием Единого портала государственных услуг, от общего количества таких услуг, предоставляемых в электронном виде,%</t>
  </si>
  <si>
    <t>Распределение финансовых ресурсов</t>
  </si>
  <si>
    <t xml:space="preserve">"Информационное общество Нижневартовского района" </t>
  </si>
  <si>
    <t>Примечание                                      (причины не достижения/перевыполнения показателя)</t>
  </si>
  <si>
    <t>Исполнитель: заместитель начальника отдела тел.: 8 (3466) 49 84 35______________________________ Мороз Д.С.</t>
  </si>
  <si>
    <t>Постановление администрации Нижневартовского района от 06.12.2023 №1300</t>
  </si>
  <si>
    <t xml:space="preserve">Комплекс процессных мероприятий «Обеспечение доступности населению современных информационных технологий» </t>
  </si>
  <si>
    <t xml:space="preserve">Мероприятие (результат) «Обеспечено предоставление широкополосного доступа в сеть Интернет в центрах общественного доступа на территории района» </t>
  </si>
  <si>
    <t>Комплекс процессных мероприятий «Развитие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общества»</t>
  </si>
  <si>
    <t>1.2</t>
  </si>
  <si>
    <t xml:space="preserve">Мероприятие (результат) «Обеспечено функционирование и развитие корпоративной сети органов местного самоуправления» </t>
  </si>
  <si>
    <t>1.2.1</t>
  </si>
  <si>
    <t>1.2.2</t>
  </si>
  <si>
    <t>Мероприятие (результат) «Обеспечена  техническая  защита информации»</t>
  </si>
  <si>
    <t>1.2.3</t>
  </si>
  <si>
    <t>Мероприятие (результат) «Обеспечен доступ к информационным сайтам»</t>
  </si>
  <si>
    <t xml:space="preserve">Мероприятие (результат) «Обеспечено функционирование оборудования» </t>
  </si>
  <si>
    <t>1.2.4</t>
  </si>
  <si>
    <t>Мероприятие (результат) «Обеспечено сопровождение и эксплуатация автоматизированных информационных систем»</t>
  </si>
  <si>
    <t>план на 2024 год *</t>
  </si>
  <si>
    <t>Значение показателя на 2024 год</t>
  </si>
  <si>
    <t>1.2.5</t>
  </si>
  <si>
    <t>Заместитель главы района по внутренней политике администрации района__________________________ Маликов С.Ю.</t>
  </si>
  <si>
    <t>Заместитель главы района по внутренней политике__________________________ Маликов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</si>
</sst>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_-* #,##0.0\ _₽_-;\-* #,##0.0\ _₽_-;_-* &quot;-&quot;?\ _₽_-;_-@_-"/>
    <numFmt numFmtId="173" formatCode="#,##0.0\ _₽"/>
    <numFmt numFmtId="174" formatCode="#,##0.0\ _₽;\-#,##0.0\ _₽"/>
  </numFmts>
  <fonts count="2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27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wrapText="1"/>
    </xf>
    <xf numFmtId="165" fontId="20" fillId="0" borderId="0" xfId="2" applyNumberFormat="1" applyFont="1" applyFill="1" applyBorder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9" fillId="0" borderId="0" xfId="0" applyFont="1"/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/>
    <xf numFmtId="0" fontId="23" fillId="0" borderId="1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 applyProtection="1">
      <alignment vertical="top" wrapText="1"/>
      <protection locked="0"/>
    </xf>
    <xf numFmtId="170" fontId="19" fillId="0" borderId="1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Border="1" applyAlignment="1" applyProtection="1">
      <alignment horizontal="left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3" fontId="19" fillId="0" borderId="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</xf>
    <xf numFmtId="170" fontId="19" fillId="0" borderId="0" xfId="2" applyNumberFormat="1" applyFont="1" applyBorder="1" applyAlignment="1">
      <alignment horizontal="center" vertical="top" wrapText="1"/>
    </xf>
    <xf numFmtId="171" fontId="19" fillId="0" borderId="0" xfId="2" applyNumberFormat="1" applyFont="1" applyBorder="1" applyAlignment="1">
      <alignment horizontal="center" vertical="top" wrapText="1"/>
    </xf>
    <xf numFmtId="0" fontId="19" fillId="0" borderId="0" xfId="0" applyFont="1" applyBorder="1"/>
    <xf numFmtId="0" fontId="19" fillId="0" borderId="0" xfId="0" applyFont="1" applyFill="1" applyBorder="1" applyAlignment="1" applyProtection="1">
      <alignment wrapText="1"/>
    </xf>
    <xf numFmtId="0" fontId="22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Alignment="1" applyProtection="1">
      <alignment horizontal="center" vertical="center"/>
    </xf>
    <xf numFmtId="165" fontId="18" fillId="0" borderId="0" xfId="2" applyNumberFormat="1" applyFont="1" applyFill="1" applyBorder="1" applyAlignment="1" applyProtection="1">
      <alignment horizontal="center" vertical="top" wrapText="1"/>
    </xf>
    <xf numFmtId="165" fontId="20" fillId="0" borderId="0" xfId="0" applyNumberFormat="1" applyFont="1" applyFill="1" applyBorder="1" applyAlignment="1" applyProtection="1">
      <alignment horizontal="center" wrapText="1"/>
    </xf>
    <xf numFmtId="165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center"/>
    </xf>
    <xf numFmtId="10" fontId="19" fillId="4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165" fontId="20" fillId="0" borderId="0" xfId="0" applyNumberFormat="1" applyFont="1" applyFill="1" applyBorder="1" applyAlignment="1" applyProtection="1">
      <alignment horizontal="center" vertical="center"/>
    </xf>
    <xf numFmtId="172" fontId="10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173" fontId="19" fillId="0" borderId="1" xfId="2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173" fontId="19" fillId="5" borderId="1" xfId="2" applyNumberFormat="1" applyFont="1" applyFill="1" applyBorder="1" applyAlignment="1" applyProtection="1">
      <alignment horizontal="right" vertical="top" wrapText="1"/>
    </xf>
    <xf numFmtId="173" fontId="19" fillId="5" borderId="1" xfId="2" applyNumberFormat="1" applyFont="1" applyFill="1" applyBorder="1" applyAlignment="1" applyProtection="1">
      <alignment horizontal="center" vertical="top" wrapText="1"/>
    </xf>
    <xf numFmtId="0" fontId="19" fillId="5" borderId="1" xfId="0" applyFont="1" applyFill="1" applyBorder="1" applyAlignment="1" applyProtection="1">
      <alignment horizontal="left" vertical="top" wrapText="1"/>
    </xf>
    <xf numFmtId="0" fontId="18" fillId="6" borderId="1" xfId="0" applyFont="1" applyFill="1" applyBorder="1" applyAlignment="1" applyProtection="1">
      <alignment horizontal="left" vertical="top" wrapText="1"/>
    </xf>
    <xf numFmtId="173" fontId="18" fillId="6" borderId="1" xfId="2" applyNumberFormat="1" applyFont="1" applyFill="1" applyBorder="1" applyAlignment="1" applyProtection="1">
      <alignment horizontal="right" vertical="top" wrapText="1"/>
    </xf>
    <xf numFmtId="173" fontId="18" fillId="6" borderId="1" xfId="2" applyNumberFormat="1" applyFont="1" applyFill="1" applyBorder="1" applyAlignment="1" applyProtection="1">
      <alignment horizontal="center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74" fontId="18" fillId="6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vertical="top" wrapText="1"/>
    </xf>
    <xf numFmtId="165" fontId="18" fillId="6" borderId="1" xfId="0" applyNumberFormat="1" applyFont="1" applyFill="1" applyBorder="1" applyAlignment="1" applyProtection="1">
      <alignment horizontal="left" vertical="top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171" fontId="19" fillId="0" borderId="1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173" fontId="18" fillId="5" borderId="1" xfId="2" applyNumberFormat="1" applyFont="1" applyFill="1" applyBorder="1" applyAlignment="1" applyProtection="1">
      <alignment horizontal="right" vertical="top" wrapText="1"/>
    </xf>
    <xf numFmtId="173" fontId="18" fillId="5" borderId="1" xfId="2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70" fontId="19" fillId="0" borderId="1" xfId="0" applyNumberFormat="1" applyFont="1" applyFill="1" applyBorder="1" applyAlignment="1" applyProtection="1">
      <alignment horizontal="center" vertical="top" wrapText="1"/>
    </xf>
    <xf numFmtId="173" fontId="19" fillId="0" borderId="1" xfId="2" applyNumberFormat="1" applyFont="1" applyFill="1" applyBorder="1" applyAlignment="1" applyProtection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ont="1" applyFill="1" applyBorder="1"/>
    <xf numFmtId="165" fontId="19" fillId="4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165" fontId="18" fillId="0" borderId="1" xfId="0" applyNumberFormat="1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right" vertical="top"/>
    </xf>
    <xf numFmtId="0" fontId="21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1" fillId="0" borderId="1" xfId="0" applyFont="1" applyBorder="1" applyAlignment="1">
      <alignment horizontal="center" vertical="center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CC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04" t="s">
        <v>39</v>
      </c>
      <c r="B1" s="205"/>
      <c r="C1" s="206" t="s">
        <v>40</v>
      </c>
      <c r="D1" s="207" t="s">
        <v>44</v>
      </c>
      <c r="E1" s="208"/>
      <c r="F1" s="209"/>
      <c r="G1" s="207" t="s">
        <v>17</v>
      </c>
      <c r="H1" s="208"/>
      <c r="I1" s="209"/>
      <c r="J1" s="207" t="s">
        <v>18</v>
      </c>
      <c r="K1" s="208"/>
      <c r="L1" s="209"/>
      <c r="M1" s="207" t="s">
        <v>22</v>
      </c>
      <c r="N1" s="208"/>
      <c r="O1" s="209"/>
      <c r="P1" s="210" t="s">
        <v>23</v>
      </c>
      <c r="Q1" s="211"/>
      <c r="R1" s="207" t="s">
        <v>24</v>
      </c>
      <c r="S1" s="208"/>
      <c r="T1" s="209"/>
      <c r="U1" s="207" t="s">
        <v>25</v>
      </c>
      <c r="V1" s="208"/>
      <c r="W1" s="209"/>
      <c r="X1" s="210" t="s">
        <v>26</v>
      </c>
      <c r="Y1" s="212"/>
      <c r="Z1" s="211"/>
      <c r="AA1" s="210" t="s">
        <v>27</v>
      </c>
      <c r="AB1" s="211"/>
      <c r="AC1" s="207" t="s">
        <v>28</v>
      </c>
      <c r="AD1" s="208"/>
      <c r="AE1" s="209"/>
      <c r="AF1" s="207" t="s">
        <v>29</v>
      </c>
      <c r="AG1" s="208"/>
      <c r="AH1" s="209"/>
      <c r="AI1" s="207" t="s">
        <v>30</v>
      </c>
      <c r="AJ1" s="208"/>
      <c r="AK1" s="209"/>
      <c r="AL1" s="210" t="s">
        <v>31</v>
      </c>
      <c r="AM1" s="211"/>
      <c r="AN1" s="207" t="s">
        <v>32</v>
      </c>
      <c r="AO1" s="208"/>
      <c r="AP1" s="209"/>
      <c r="AQ1" s="207" t="s">
        <v>33</v>
      </c>
      <c r="AR1" s="208"/>
      <c r="AS1" s="209"/>
      <c r="AT1" s="207" t="s">
        <v>34</v>
      </c>
      <c r="AU1" s="208"/>
      <c r="AV1" s="209"/>
    </row>
    <row r="2" spans="1:48" ht="39" customHeight="1">
      <c r="A2" s="205"/>
      <c r="B2" s="205"/>
      <c r="C2" s="206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06" t="s">
        <v>82</v>
      </c>
      <c r="B3" s="20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06"/>
      <c r="B4" s="20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06"/>
      <c r="B5" s="20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06"/>
      <c r="B6" s="20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06"/>
      <c r="B7" s="206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06"/>
      <c r="B8" s="20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06"/>
      <c r="B9" s="206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13" t="s">
        <v>57</v>
      </c>
      <c r="B1" s="213"/>
      <c r="C1" s="213"/>
      <c r="D1" s="213"/>
      <c r="E1" s="213"/>
    </row>
    <row r="2" spans="1:5">
      <c r="A2" s="12"/>
      <c r="B2" s="12"/>
      <c r="C2" s="12"/>
      <c r="D2" s="12"/>
      <c r="E2" s="12"/>
    </row>
    <row r="3" spans="1:5">
      <c r="A3" s="214" t="s">
        <v>129</v>
      </c>
      <c r="B3" s="214"/>
      <c r="C3" s="214"/>
      <c r="D3" s="214"/>
      <c r="E3" s="214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15" t="s">
        <v>78</v>
      </c>
      <c r="B26" s="215"/>
      <c r="C26" s="215"/>
      <c r="D26" s="215"/>
      <c r="E26" s="215"/>
    </row>
    <row r="27" spans="1:5">
      <c r="A27" s="28"/>
      <c r="B27" s="28"/>
      <c r="C27" s="28"/>
      <c r="D27" s="28"/>
      <c r="E27" s="28"/>
    </row>
    <row r="28" spans="1:5">
      <c r="A28" s="215" t="s">
        <v>79</v>
      </c>
      <c r="B28" s="215"/>
      <c r="C28" s="215"/>
      <c r="D28" s="215"/>
      <c r="E28" s="215"/>
    </row>
    <row r="29" spans="1:5">
      <c r="A29" s="215"/>
      <c r="B29" s="215"/>
      <c r="C29" s="215"/>
      <c r="D29" s="215"/>
      <c r="E29" s="21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29" t="s">
        <v>45</v>
      </c>
      <c r="C3" s="229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16" t="s">
        <v>1</v>
      </c>
      <c r="B5" s="223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16"/>
      <c r="B6" s="223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16"/>
      <c r="B7" s="223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16" t="s">
        <v>3</v>
      </c>
      <c r="B8" s="223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17" t="s">
        <v>204</v>
      </c>
      <c r="N8" s="218"/>
      <c r="O8" s="219"/>
      <c r="P8" s="56"/>
      <c r="Q8" s="56"/>
    </row>
    <row r="9" spans="1:256" ht="33.950000000000003" customHeight="1">
      <c r="A9" s="216"/>
      <c r="B9" s="223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16" t="s">
        <v>4</v>
      </c>
      <c r="B10" s="223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16"/>
      <c r="B11" s="223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16" t="s">
        <v>5</v>
      </c>
      <c r="B12" s="223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16"/>
      <c r="B13" s="223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16" t="s">
        <v>9</v>
      </c>
      <c r="B14" s="223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16"/>
      <c r="B15" s="223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34"/>
      <c r="AJ16" s="234"/>
      <c r="AK16" s="234"/>
      <c r="AZ16" s="234"/>
      <c r="BA16" s="234"/>
      <c r="BB16" s="234"/>
      <c r="BQ16" s="234"/>
      <c r="BR16" s="234"/>
      <c r="BS16" s="234"/>
      <c r="CH16" s="234"/>
      <c r="CI16" s="234"/>
      <c r="CJ16" s="234"/>
      <c r="CY16" s="234"/>
      <c r="CZ16" s="234"/>
      <c r="DA16" s="234"/>
      <c r="DP16" s="234"/>
      <c r="DQ16" s="234"/>
      <c r="DR16" s="234"/>
      <c r="EG16" s="234"/>
      <c r="EH16" s="234"/>
      <c r="EI16" s="234"/>
      <c r="EX16" s="234"/>
      <c r="EY16" s="234"/>
      <c r="EZ16" s="234"/>
      <c r="FO16" s="234"/>
      <c r="FP16" s="234"/>
      <c r="FQ16" s="234"/>
      <c r="GF16" s="234"/>
      <c r="GG16" s="234"/>
      <c r="GH16" s="234"/>
      <c r="GW16" s="234"/>
      <c r="GX16" s="234"/>
      <c r="GY16" s="234"/>
      <c r="HN16" s="234"/>
      <c r="HO16" s="234"/>
      <c r="HP16" s="234"/>
      <c r="IE16" s="234"/>
      <c r="IF16" s="234"/>
      <c r="IG16" s="234"/>
      <c r="IV16" s="234"/>
    </row>
    <row r="17" spans="1:17" ht="320.25" customHeight="1">
      <c r="A17" s="216" t="s">
        <v>6</v>
      </c>
      <c r="B17" s="223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16"/>
      <c r="B18" s="223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16" t="s">
        <v>7</v>
      </c>
      <c r="B19" s="223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16"/>
      <c r="B20" s="223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16" t="s">
        <v>8</v>
      </c>
      <c r="B21" s="223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16"/>
      <c r="B22" s="223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20" t="s">
        <v>14</v>
      </c>
      <c r="B23" s="225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22"/>
      <c r="B24" s="225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24" t="s">
        <v>15</v>
      </c>
      <c r="B25" s="225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24"/>
      <c r="B26" s="225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16" t="s">
        <v>93</v>
      </c>
      <c r="B31" s="223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16"/>
      <c r="B32" s="223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16" t="s">
        <v>95</v>
      </c>
      <c r="B34" s="223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16"/>
      <c r="B35" s="223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32" t="s">
        <v>97</v>
      </c>
      <c r="B36" s="230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33"/>
      <c r="B37" s="231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16" t="s">
        <v>99</v>
      </c>
      <c r="B39" s="223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40" t="s">
        <v>246</v>
      </c>
      <c r="I39" s="241"/>
      <c r="J39" s="241"/>
      <c r="K39" s="241"/>
      <c r="L39" s="241"/>
      <c r="M39" s="241"/>
      <c r="N39" s="241"/>
      <c r="O39" s="242"/>
      <c r="P39" s="55" t="s">
        <v>188</v>
      </c>
      <c r="Q39" s="56"/>
    </row>
    <row r="40" spans="1:17" ht="39.950000000000003" customHeight="1">
      <c r="A40" s="216" t="s">
        <v>10</v>
      </c>
      <c r="B40" s="223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16" t="s">
        <v>100</v>
      </c>
      <c r="B41" s="223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16"/>
      <c r="B42" s="223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16" t="s">
        <v>102</v>
      </c>
      <c r="B43" s="223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37" t="s">
        <v>191</v>
      </c>
      <c r="H43" s="238"/>
      <c r="I43" s="238"/>
      <c r="J43" s="238"/>
      <c r="K43" s="238"/>
      <c r="L43" s="238"/>
      <c r="M43" s="238"/>
      <c r="N43" s="238"/>
      <c r="O43" s="239"/>
      <c r="P43" s="56"/>
      <c r="Q43" s="56"/>
    </row>
    <row r="44" spans="1:17" ht="39.950000000000003" customHeight="1">
      <c r="A44" s="216"/>
      <c r="B44" s="223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16" t="s">
        <v>104</v>
      </c>
      <c r="B45" s="223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16" t="s">
        <v>12</v>
      </c>
      <c r="B46" s="223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27" t="s">
        <v>107</v>
      </c>
      <c r="B47" s="230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28"/>
      <c r="B48" s="231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27" t="s">
        <v>108</v>
      </c>
      <c r="B49" s="230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28"/>
      <c r="B50" s="231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16" t="s">
        <v>110</v>
      </c>
      <c r="B51" s="223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16"/>
      <c r="B52" s="223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16" t="s">
        <v>113</v>
      </c>
      <c r="B53" s="223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16"/>
      <c r="B54" s="223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16" t="s">
        <v>114</v>
      </c>
      <c r="B55" s="223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16"/>
      <c r="B56" s="223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16" t="s">
        <v>116</v>
      </c>
      <c r="B57" s="223" t="s">
        <v>117</v>
      </c>
      <c r="C57" s="53" t="s">
        <v>20</v>
      </c>
      <c r="D57" s="93" t="s">
        <v>234</v>
      </c>
      <c r="E57" s="92"/>
      <c r="F57" s="92" t="s">
        <v>235</v>
      </c>
      <c r="G57" s="226" t="s">
        <v>232</v>
      </c>
      <c r="H57" s="226"/>
      <c r="I57" s="92" t="s">
        <v>236</v>
      </c>
      <c r="J57" s="92" t="s">
        <v>237</v>
      </c>
      <c r="K57" s="217" t="s">
        <v>238</v>
      </c>
      <c r="L57" s="218"/>
      <c r="M57" s="218"/>
      <c r="N57" s="218"/>
      <c r="O57" s="219"/>
      <c r="P57" s="88" t="s">
        <v>198</v>
      </c>
      <c r="Q57" s="56"/>
    </row>
    <row r="58" spans="1:17" ht="39.950000000000003" customHeight="1">
      <c r="A58" s="216"/>
      <c r="B58" s="223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20" t="s">
        <v>119</v>
      </c>
      <c r="B59" s="220" t="s">
        <v>118</v>
      </c>
      <c r="C59" s="220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21"/>
      <c r="B60" s="221"/>
      <c r="C60" s="221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21"/>
      <c r="B61" s="221"/>
      <c r="C61" s="222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22"/>
      <c r="B62" s="222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16" t="s">
        <v>120</v>
      </c>
      <c r="B63" s="223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16"/>
      <c r="B64" s="223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24" t="s">
        <v>122</v>
      </c>
      <c r="B65" s="225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24"/>
      <c r="B66" s="225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16" t="s">
        <v>124</v>
      </c>
      <c r="B67" s="223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16"/>
      <c r="B68" s="223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27" t="s">
        <v>126</v>
      </c>
      <c r="B69" s="230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28"/>
      <c r="B70" s="231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35" t="s">
        <v>254</v>
      </c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36" t="s">
        <v>215</v>
      </c>
      <c r="C79" s="236"/>
      <c r="D79" s="236"/>
      <c r="E79" s="23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zoomScale="70" zoomScaleNormal="70" zoomScaleSheetLayoutView="3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P11" sqref="P11"/>
    </sheetView>
  </sheetViews>
  <sheetFormatPr defaultColWidth="9.140625" defaultRowHeight="15.75"/>
  <cols>
    <col min="1" max="1" width="8" style="99" customWidth="1"/>
    <col min="2" max="3" width="40.7109375" style="99" customWidth="1"/>
    <col min="4" max="4" width="20.7109375" style="157" customWidth="1"/>
    <col min="5" max="5" width="12.85546875" style="103" customWidth="1"/>
    <col min="6" max="6" width="13.85546875" style="103" customWidth="1"/>
    <col min="7" max="7" width="9.85546875" style="149" customWidth="1"/>
    <col min="8" max="8" width="11.140625" style="99" customWidth="1"/>
    <col min="9" max="9" width="10.85546875" style="99" customWidth="1"/>
    <col min="10" max="10" width="9.7109375" style="99" customWidth="1"/>
    <col min="11" max="11" width="8.5703125" style="99" customWidth="1"/>
    <col min="12" max="12" width="9.42578125" style="99" customWidth="1"/>
    <col min="13" max="13" width="9.7109375" style="99" customWidth="1"/>
    <col min="14" max="14" width="10.140625" style="99" customWidth="1"/>
    <col min="15" max="15" width="8.85546875" style="99" customWidth="1"/>
    <col min="16" max="16" width="9.7109375" style="99" customWidth="1"/>
    <col min="17" max="17" width="10.5703125" style="99" customWidth="1"/>
    <col min="18" max="18" width="8.7109375" style="99" customWidth="1"/>
    <col min="19" max="19" width="9.7109375" style="99" customWidth="1"/>
    <col min="20" max="20" width="9.42578125" style="99" customWidth="1"/>
    <col min="21" max="21" width="10.42578125" style="99" customWidth="1"/>
    <col min="22" max="22" width="9.7109375" style="99" customWidth="1"/>
    <col min="23" max="23" width="10.42578125" style="99" customWidth="1"/>
    <col min="24" max="24" width="10.5703125" style="99" customWidth="1"/>
    <col min="25" max="25" width="9.7109375" style="99" customWidth="1"/>
    <col min="26" max="26" width="10.140625" style="99" customWidth="1"/>
    <col min="27" max="27" width="10.85546875" style="99" customWidth="1"/>
    <col min="28" max="28" width="9.7109375" style="99" customWidth="1"/>
    <col min="29" max="29" width="11" style="99" customWidth="1"/>
    <col min="30" max="30" width="12.42578125" style="99" customWidth="1"/>
    <col min="31" max="31" width="9.7109375" style="99" customWidth="1"/>
    <col min="32" max="32" width="11.7109375" style="99" customWidth="1"/>
    <col min="33" max="33" width="9.140625" style="99" customWidth="1"/>
    <col min="34" max="34" width="9.7109375" style="99" customWidth="1"/>
    <col min="35" max="35" width="12.28515625" style="99" customWidth="1"/>
    <col min="36" max="36" width="9.140625" style="99" customWidth="1"/>
    <col min="37" max="37" width="9.7109375" style="99" customWidth="1"/>
    <col min="38" max="38" width="10.140625" style="99" customWidth="1"/>
    <col min="39" max="39" width="9" style="99" customWidth="1"/>
    <col min="40" max="40" width="9.7109375" style="99" customWidth="1"/>
    <col min="41" max="41" width="11.42578125" style="99" customWidth="1"/>
    <col min="42" max="42" width="10.42578125" style="99" customWidth="1"/>
    <col min="43" max="43" width="9.7109375" style="99" customWidth="1"/>
    <col min="44" max="44" width="26.140625" style="95" customWidth="1"/>
    <col min="45" max="16384" width="9.140625" style="95"/>
  </cols>
  <sheetData>
    <row r="1" spans="1:44" ht="18.75">
      <c r="A1" s="95"/>
      <c r="B1" s="95"/>
      <c r="C1" s="95"/>
      <c r="D1" s="171"/>
      <c r="E1" s="161"/>
      <c r="F1" s="161"/>
      <c r="G1" s="172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113" t="s">
        <v>263</v>
      </c>
    </row>
    <row r="2" spans="1:44" s="104" customFormat="1" ht="24" customHeight="1">
      <c r="A2" s="243" t="s">
        <v>272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</row>
    <row r="3" spans="1:44" s="96" customFormat="1" ht="17.25" customHeight="1">
      <c r="A3" s="244" t="s">
        <v>287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</row>
    <row r="4" spans="1:44" s="97" customFormat="1" ht="24" customHeight="1">
      <c r="A4" s="244" t="s">
        <v>290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</row>
    <row r="5" spans="1:44" s="97" customFormat="1" ht="24" customHeight="1">
      <c r="A5" s="245" t="s">
        <v>286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174"/>
      <c r="X5" s="175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27"/>
      <c r="AK5" s="127"/>
      <c r="AL5" s="127"/>
      <c r="AM5" s="127"/>
      <c r="AN5" s="127"/>
      <c r="AO5" s="127"/>
      <c r="AP5" s="127"/>
      <c r="AQ5" s="127"/>
      <c r="AR5" s="127"/>
    </row>
    <row r="6" spans="1:44" ht="12.7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106"/>
      <c r="AK6" s="106"/>
      <c r="AL6" s="95"/>
      <c r="AM6" s="95"/>
      <c r="AN6" s="95"/>
      <c r="AO6" s="95"/>
      <c r="AP6" s="95"/>
      <c r="AQ6" s="95"/>
      <c r="AR6" s="161" t="s">
        <v>257</v>
      </c>
    </row>
    <row r="7" spans="1:44" ht="15" customHeight="1">
      <c r="A7" s="253" t="s">
        <v>0</v>
      </c>
      <c r="B7" s="253" t="s">
        <v>279</v>
      </c>
      <c r="C7" s="253" t="s">
        <v>259</v>
      </c>
      <c r="D7" s="249" t="s">
        <v>40</v>
      </c>
      <c r="E7" s="253" t="s">
        <v>256</v>
      </c>
      <c r="F7" s="253"/>
      <c r="G7" s="253"/>
      <c r="H7" s="249" t="s">
        <v>255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54" t="s">
        <v>271</v>
      </c>
    </row>
    <row r="8" spans="1:44" ht="28.5" customHeight="1">
      <c r="A8" s="253"/>
      <c r="B8" s="253"/>
      <c r="C8" s="253"/>
      <c r="D8" s="249"/>
      <c r="E8" s="253" t="s">
        <v>304</v>
      </c>
      <c r="F8" s="253" t="s">
        <v>269</v>
      </c>
      <c r="G8" s="253" t="s">
        <v>19</v>
      </c>
      <c r="H8" s="248" t="s">
        <v>17</v>
      </c>
      <c r="I8" s="248"/>
      <c r="J8" s="248"/>
      <c r="K8" s="249" t="s">
        <v>18</v>
      </c>
      <c r="L8" s="249"/>
      <c r="M8" s="249"/>
      <c r="N8" s="248" t="s">
        <v>22</v>
      </c>
      <c r="O8" s="248"/>
      <c r="P8" s="248"/>
      <c r="Q8" s="249" t="s">
        <v>24</v>
      </c>
      <c r="R8" s="249"/>
      <c r="S8" s="249"/>
      <c r="T8" s="248" t="s">
        <v>25</v>
      </c>
      <c r="U8" s="248"/>
      <c r="V8" s="248"/>
      <c r="W8" s="249" t="s">
        <v>26</v>
      </c>
      <c r="X8" s="249"/>
      <c r="Y8" s="249"/>
      <c r="Z8" s="248" t="s">
        <v>28</v>
      </c>
      <c r="AA8" s="256"/>
      <c r="AB8" s="256"/>
      <c r="AC8" s="249" t="s">
        <v>29</v>
      </c>
      <c r="AD8" s="255"/>
      <c r="AE8" s="255"/>
      <c r="AF8" s="248" t="s">
        <v>30</v>
      </c>
      <c r="AG8" s="256"/>
      <c r="AH8" s="256"/>
      <c r="AI8" s="249" t="s">
        <v>32</v>
      </c>
      <c r="AJ8" s="255"/>
      <c r="AK8" s="255"/>
      <c r="AL8" s="248" t="s">
        <v>33</v>
      </c>
      <c r="AM8" s="256"/>
      <c r="AN8" s="256"/>
      <c r="AO8" s="249" t="s">
        <v>34</v>
      </c>
      <c r="AP8" s="249"/>
      <c r="AQ8" s="249"/>
      <c r="AR8" s="254"/>
    </row>
    <row r="9" spans="1:44" ht="40.9" customHeight="1">
      <c r="A9" s="253"/>
      <c r="B9" s="253"/>
      <c r="C9" s="253"/>
      <c r="D9" s="249"/>
      <c r="E9" s="253"/>
      <c r="F9" s="253"/>
      <c r="G9" s="253"/>
      <c r="H9" s="159" t="s">
        <v>20</v>
      </c>
      <c r="I9" s="159" t="s">
        <v>21</v>
      </c>
      <c r="J9" s="162" t="s">
        <v>19</v>
      </c>
      <c r="K9" s="111" t="s">
        <v>20</v>
      </c>
      <c r="L9" s="111" t="s">
        <v>21</v>
      </c>
      <c r="M9" s="163" t="s">
        <v>19</v>
      </c>
      <c r="N9" s="159" t="s">
        <v>20</v>
      </c>
      <c r="O9" s="159" t="s">
        <v>21</v>
      </c>
      <c r="P9" s="162" t="s">
        <v>19</v>
      </c>
      <c r="Q9" s="111" t="s">
        <v>20</v>
      </c>
      <c r="R9" s="111" t="s">
        <v>21</v>
      </c>
      <c r="S9" s="163" t="s">
        <v>19</v>
      </c>
      <c r="T9" s="159" t="s">
        <v>20</v>
      </c>
      <c r="U9" s="159" t="s">
        <v>21</v>
      </c>
      <c r="V9" s="162" t="s">
        <v>19</v>
      </c>
      <c r="W9" s="111" t="s">
        <v>20</v>
      </c>
      <c r="X9" s="111" t="s">
        <v>21</v>
      </c>
      <c r="Y9" s="163" t="s">
        <v>19</v>
      </c>
      <c r="Z9" s="159" t="s">
        <v>20</v>
      </c>
      <c r="AA9" s="159" t="s">
        <v>21</v>
      </c>
      <c r="AB9" s="162" t="s">
        <v>19</v>
      </c>
      <c r="AC9" s="111" t="s">
        <v>20</v>
      </c>
      <c r="AD9" s="111" t="s">
        <v>21</v>
      </c>
      <c r="AE9" s="163" t="s">
        <v>19</v>
      </c>
      <c r="AF9" s="159" t="s">
        <v>20</v>
      </c>
      <c r="AG9" s="159" t="s">
        <v>21</v>
      </c>
      <c r="AH9" s="162" t="s">
        <v>19</v>
      </c>
      <c r="AI9" s="111" t="s">
        <v>20</v>
      </c>
      <c r="AJ9" s="111" t="s">
        <v>21</v>
      </c>
      <c r="AK9" s="163" t="s">
        <v>19</v>
      </c>
      <c r="AL9" s="159" t="s">
        <v>20</v>
      </c>
      <c r="AM9" s="159" t="s">
        <v>21</v>
      </c>
      <c r="AN9" s="162" t="s">
        <v>19</v>
      </c>
      <c r="AO9" s="111" t="s">
        <v>20</v>
      </c>
      <c r="AP9" s="111" t="s">
        <v>21</v>
      </c>
      <c r="AQ9" s="163" t="s">
        <v>19</v>
      </c>
      <c r="AR9" s="254"/>
    </row>
    <row r="10" spans="1:44" s="98" customFormat="1">
      <c r="A10" s="166">
        <v>1</v>
      </c>
      <c r="B10" s="166">
        <v>2</v>
      </c>
      <c r="C10" s="166">
        <v>3</v>
      </c>
      <c r="D10" s="179">
        <v>4</v>
      </c>
      <c r="E10" s="166">
        <v>5</v>
      </c>
      <c r="F10" s="166">
        <v>6</v>
      </c>
      <c r="G10" s="155">
        <v>7</v>
      </c>
      <c r="H10" s="164">
        <v>8</v>
      </c>
      <c r="I10" s="164">
        <v>9</v>
      </c>
      <c r="J10" s="165">
        <v>10</v>
      </c>
      <c r="K10" s="166">
        <v>11</v>
      </c>
      <c r="L10" s="166">
        <v>12</v>
      </c>
      <c r="M10" s="167">
        <v>13</v>
      </c>
      <c r="N10" s="164">
        <v>14</v>
      </c>
      <c r="O10" s="164">
        <v>15</v>
      </c>
      <c r="P10" s="165">
        <v>16</v>
      </c>
      <c r="Q10" s="166">
        <v>17</v>
      </c>
      <c r="R10" s="166">
        <v>18</v>
      </c>
      <c r="S10" s="167">
        <v>19</v>
      </c>
      <c r="T10" s="164">
        <v>20</v>
      </c>
      <c r="U10" s="164">
        <v>21</v>
      </c>
      <c r="V10" s="165">
        <v>22</v>
      </c>
      <c r="W10" s="166">
        <v>23</v>
      </c>
      <c r="X10" s="166">
        <v>24</v>
      </c>
      <c r="Y10" s="167">
        <v>25</v>
      </c>
      <c r="Z10" s="164">
        <v>26</v>
      </c>
      <c r="AA10" s="164">
        <v>27</v>
      </c>
      <c r="AB10" s="165">
        <v>28</v>
      </c>
      <c r="AC10" s="166">
        <v>29</v>
      </c>
      <c r="AD10" s="166">
        <v>30</v>
      </c>
      <c r="AE10" s="167">
        <v>31</v>
      </c>
      <c r="AF10" s="164">
        <v>32</v>
      </c>
      <c r="AG10" s="164">
        <v>33</v>
      </c>
      <c r="AH10" s="165">
        <v>34</v>
      </c>
      <c r="AI10" s="166">
        <v>35</v>
      </c>
      <c r="AJ10" s="166">
        <v>36</v>
      </c>
      <c r="AK10" s="167">
        <v>37</v>
      </c>
      <c r="AL10" s="164">
        <v>38</v>
      </c>
      <c r="AM10" s="164">
        <v>39</v>
      </c>
      <c r="AN10" s="165">
        <v>40</v>
      </c>
      <c r="AO10" s="166">
        <v>41</v>
      </c>
      <c r="AP10" s="166">
        <v>42</v>
      </c>
      <c r="AQ10" s="167">
        <v>43</v>
      </c>
      <c r="AR10" s="168">
        <v>44</v>
      </c>
    </row>
    <row r="11" spans="1:44" ht="30" customHeight="1">
      <c r="A11" s="251" t="s">
        <v>268</v>
      </c>
      <c r="B11" s="251"/>
      <c r="C11" s="251"/>
      <c r="D11" s="191" t="s">
        <v>258</v>
      </c>
      <c r="E11" s="186">
        <f>E12+E13</f>
        <v>11817.5</v>
      </c>
      <c r="F11" s="186">
        <f>F12+F13</f>
        <v>1893</v>
      </c>
      <c r="G11" s="187">
        <f t="shared" ref="G11:G50" si="0">IF(F11,F11/E11*100,0)</f>
        <v>16.018616458641844</v>
      </c>
      <c r="H11" s="186">
        <f>H12+H13</f>
        <v>593.4</v>
      </c>
      <c r="I11" s="186">
        <f>I12+I13</f>
        <v>593.4</v>
      </c>
      <c r="J11" s="186">
        <f t="shared" ref="J11:J29" si="1">IF(I11,I11/H11*100,0)</f>
        <v>100</v>
      </c>
      <c r="K11" s="186">
        <f t="shared" ref="K11:L11" si="2">K12+K13</f>
        <v>632.1</v>
      </c>
      <c r="L11" s="186">
        <f t="shared" si="2"/>
        <v>632.1</v>
      </c>
      <c r="M11" s="186">
        <f t="shared" ref="M11:M13" si="3">IF(L11,L11/K11*100,0)</f>
        <v>100</v>
      </c>
      <c r="N11" s="186">
        <f t="shared" ref="N11:O11" si="4">N12+N13</f>
        <v>667.5</v>
      </c>
      <c r="O11" s="186">
        <f t="shared" si="4"/>
        <v>667.5</v>
      </c>
      <c r="P11" s="186">
        <f t="shared" ref="P11:P13" si="5">IF(O11,O11/N11*100,0)</f>
        <v>100</v>
      </c>
      <c r="Q11" s="186">
        <f t="shared" ref="Q11:R11" si="6">Q12+Q13</f>
        <v>585.19999999999993</v>
      </c>
      <c r="R11" s="186">
        <f t="shared" si="6"/>
        <v>0</v>
      </c>
      <c r="S11" s="186">
        <f t="shared" ref="S11:S13" si="7">IF(R11,R11/Q11*100,0)</f>
        <v>0</v>
      </c>
      <c r="T11" s="186">
        <f t="shared" ref="T11:U11" si="8">T12+T13</f>
        <v>586.29999999999995</v>
      </c>
      <c r="U11" s="186">
        <f t="shared" si="8"/>
        <v>0</v>
      </c>
      <c r="V11" s="186">
        <f t="shared" ref="V11:V13" si="9">IF(U11,U11/T11*100,0)</f>
        <v>0</v>
      </c>
      <c r="W11" s="186">
        <f t="shared" ref="W11:X11" si="10">W12+W13</f>
        <v>587.29999999999995</v>
      </c>
      <c r="X11" s="186">
        <f t="shared" si="10"/>
        <v>0</v>
      </c>
      <c r="Y11" s="186">
        <f t="shared" ref="Y11:Y13" si="11">IF(X11,X11/W11*100,0)</f>
        <v>0</v>
      </c>
      <c r="Z11" s="186">
        <f t="shared" ref="Z11:AA11" si="12">Z12+Z13</f>
        <v>588.29999999999995</v>
      </c>
      <c r="AA11" s="186">
        <f t="shared" si="12"/>
        <v>0</v>
      </c>
      <c r="AB11" s="186">
        <f t="shared" ref="AB11:AB13" si="13">IF(AA11,AA11/Z11*100,0)</f>
        <v>0</v>
      </c>
      <c r="AC11" s="186">
        <f t="shared" ref="AC11:AD11" si="14">AC12+AC13</f>
        <v>589.29999999999995</v>
      </c>
      <c r="AD11" s="186">
        <f t="shared" si="14"/>
        <v>0</v>
      </c>
      <c r="AE11" s="186">
        <f t="shared" ref="AE11:AE13" si="15">IF(AD11,AD11/AC11*100,0)</f>
        <v>0</v>
      </c>
      <c r="AF11" s="186">
        <f t="shared" ref="AF11:AG11" si="16">AF12+AF13</f>
        <v>590.29999999999995</v>
      </c>
      <c r="AG11" s="186">
        <f t="shared" si="16"/>
        <v>0</v>
      </c>
      <c r="AH11" s="186">
        <f t="shared" ref="AH11:AH13" si="17">IF(AG11,AG11/AF11*100,0)</f>
        <v>0</v>
      </c>
      <c r="AI11" s="186">
        <f t="shared" ref="AI11:AJ11" si="18">AI12+AI13</f>
        <v>4420</v>
      </c>
      <c r="AJ11" s="186">
        <f t="shared" si="18"/>
        <v>0</v>
      </c>
      <c r="AK11" s="186">
        <f t="shared" ref="AK11:AK13" si="19">IF(AJ11,AJ11/AI11*100,0)</f>
        <v>0</v>
      </c>
      <c r="AL11" s="186">
        <f t="shared" ref="AL11:AM11" si="20">AL12+AL13</f>
        <v>591.4</v>
      </c>
      <c r="AM11" s="186">
        <f t="shared" si="20"/>
        <v>0</v>
      </c>
      <c r="AN11" s="186">
        <f t="shared" ref="AN11:AN13" si="21">IF(AM11,AM11/AL11*100,0)</f>
        <v>0</v>
      </c>
      <c r="AO11" s="186">
        <f t="shared" ref="AO11:AP11" si="22">AO12+AO13</f>
        <v>1386.3999999999999</v>
      </c>
      <c r="AP11" s="186">
        <f t="shared" si="22"/>
        <v>0</v>
      </c>
      <c r="AQ11" s="186">
        <f t="shared" ref="AQ11:AQ13" si="23">IF(AP11,AP11/AO11*100,0)</f>
        <v>0</v>
      </c>
      <c r="AR11" s="265"/>
    </row>
    <row r="12" spans="1:44" ht="30" customHeight="1">
      <c r="A12" s="251"/>
      <c r="B12" s="251"/>
      <c r="C12" s="251"/>
      <c r="D12" s="126" t="s">
        <v>2</v>
      </c>
      <c r="E12" s="169">
        <f>H12+K12+N12+Q12+T12+W12+Z12+AC12+AF12+AI12+AL12+AO12</f>
        <v>0</v>
      </c>
      <c r="F12" s="169">
        <f t="shared" ref="F12:F13" si="24">I12+L12+O12+R12+U12+X12+AA12+AD12+AG12+AJ12+AM12+AP12</f>
        <v>0</v>
      </c>
      <c r="G12" s="180">
        <f t="shared" si="0"/>
        <v>0</v>
      </c>
      <c r="H12" s="170"/>
      <c r="I12" s="170"/>
      <c r="J12" s="170">
        <f t="shared" si="1"/>
        <v>0</v>
      </c>
      <c r="K12" s="169"/>
      <c r="L12" s="169"/>
      <c r="M12" s="169">
        <f t="shared" si="3"/>
        <v>0</v>
      </c>
      <c r="N12" s="170"/>
      <c r="O12" s="170"/>
      <c r="P12" s="170">
        <f t="shared" si="5"/>
        <v>0</v>
      </c>
      <c r="Q12" s="169"/>
      <c r="R12" s="169"/>
      <c r="S12" s="169">
        <f t="shared" si="7"/>
        <v>0</v>
      </c>
      <c r="T12" s="170"/>
      <c r="U12" s="170"/>
      <c r="V12" s="170">
        <f t="shared" si="9"/>
        <v>0</v>
      </c>
      <c r="W12" s="169"/>
      <c r="X12" s="169"/>
      <c r="Y12" s="169">
        <f t="shared" si="11"/>
        <v>0</v>
      </c>
      <c r="Z12" s="170"/>
      <c r="AA12" s="170"/>
      <c r="AB12" s="170">
        <f t="shared" si="13"/>
        <v>0</v>
      </c>
      <c r="AC12" s="169"/>
      <c r="AD12" s="169"/>
      <c r="AE12" s="169">
        <f t="shared" si="15"/>
        <v>0</v>
      </c>
      <c r="AF12" s="170"/>
      <c r="AG12" s="170"/>
      <c r="AH12" s="170">
        <f t="shared" si="17"/>
        <v>0</v>
      </c>
      <c r="AI12" s="169"/>
      <c r="AJ12" s="169"/>
      <c r="AK12" s="169">
        <f t="shared" si="19"/>
        <v>0</v>
      </c>
      <c r="AL12" s="170"/>
      <c r="AM12" s="170"/>
      <c r="AN12" s="170">
        <f t="shared" si="21"/>
        <v>0</v>
      </c>
      <c r="AO12" s="169"/>
      <c r="AP12" s="169"/>
      <c r="AQ12" s="169">
        <f t="shared" si="23"/>
        <v>0</v>
      </c>
      <c r="AR12" s="265"/>
    </row>
    <row r="13" spans="1:44" ht="30" customHeight="1">
      <c r="A13" s="251"/>
      <c r="B13" s="251"/>
      <c r="C13" s="251"/>
      <c r="D13" s="126" t="s">
        <v>43</v>
      </c>
      <c r="E13" s="169">
        <f>H13+K13+N13+Q13+T13+W13+Z13+AC13+AF13+AI13+AL13+AO13</f>
        <v>11817.5</v>
      </c>
      <c r="F13" s="169">
        <f t="shared" si="24"/>
        <v>1893</v>
      </c>
      <c r="G13" s="180">
        <f t="shared" si="0"/>
        <v>16.018616458641844</v>
      </c>
      <c r="H13" s="170">
        <f>H36+H40</f>
        <v>593.4</v>
      </c>
      <c r="I13" s="170">
        <f>I36+I40</f>
        <v>593.4</v>
      </c>
      <c r="J13" s="170">
        <f t="shared" si="1"/>
        <v>100</v>
      </c>
      <c r="K13" s="169">
        <f t="shared" ref="K13:L13" si="25">K36+K40</f>
        <v>632.1</v>
      </c>
      <c r="L13" s="169">
        <f t="shared" si="25"/>
        <v>632.1</v>
      </c>
      <c r="M13" s="169">
        <f t="shared" si="3"/>
        <v>100</v>
      </c>
      <c r="N13" s="170">
        <f t="shared" ref="N13:O13" si="26">N36+N40</f>
        <v>667.5</v>
      </c>
      <c r="O13" s="170">
        <f t="shared" si="26"/>
        <v>667.5</v>
      </c>
      <c r="P13" s="170">
        <f t="shared" si="5"/>
        <v>100</v>
      </c>
      <c r="Q13" s="169">
        <f t="shared" ref="Q13:R13" si="27">Q36+Q40</f>
        <v>585.19999999999993</v>
      </c>
      <c r="R13" s="169">
        <f t="shared" si="27"/>
        <v>0</v>
      </c>
      <c r="S13" s="169">
        <f t="shared" si="7"/>
        <v>0</v>
      </c>
      <c r="T13" s="170">
        <f t="shared" ref="T13:U13" si="28">T36+T40</f>
        <v>586.29999999999995</v>
      </c>
      <c r="U13" s="170">
        <f t="shared" si="28"/>
        <v>0</v>
      </c>
      <c r="V13" s="170">
        <f t="shared" si="9"/>
        <v>0</v>
      </c>
      <c r="W13" s="169">
        <f t="shared" ref="W13:X13" si="29">W36+W40</f>
        <v>587.29999999999995</v>
      </c>
      <c r="X13" s="169">
        <f t="shared" si="29"/>
        <v>0</v>
      </c>
      <c r="Y13" s="169">
        <f t="shared" si="11"/>
        <v>0</v>
      </c>
      <c r="Z13" s="170">
        <f t="shared" ref="Z13:AA13" si="30">Z36+Z40</f>
        <v>588.29999999999995</v>
      </c>
      <c r="AA13" s="170">
        <f t="shared" si="30"/>
        <v>0</v>
      </c>
      <c r="AB13" s="170">
        <f t="shared" si="13"/>
        <v>0</v>
      </c>
      <c r="AC13" s="169">
        <f t="shared" ref="AC13:AD13" si="31">AC36+AC40</f>
        <v>589.29999999999995</v>
      </c>
      <c r="AD13" s="169">
        <f t="shared" si="31"/>
        <v>0</v>
      </c>
      <c r="AE13" s="169">
        <f t="shared" si="15"/>
        <v>0</v>
      </c>
      <c r="AF13" s="170">
        <f t="shared" ref="AF13:AG13" si="32">AF36+AF40</f>
        <v>590.29999999999995</v>
      </c>
      <c r="AG13" s="170">
        <f t="shared" si="32"/>
        <v>0</v>
      </c>
      <c r="AH13" s="170">
        <f t="shared" si="17"/>
        <v>0</v>
      </c>
      <c r="AI13" s="169">
        <f t="shared" ref="AI13:AJ13" si="33">AI36+AI40</f>
        <v>4420</v>
      </c>
      <c r="AJ13" s="169">
        <f t="shared" si="33"/>
        <v>0</v>
      </c>
      <c r="AK13" s="169">
        <f t="shared" si="19"/>
        <v>0</v>
      </c>
      <c r="AL13" s="170">
        <f t="shared" ref="AL13:AM13" si="34">AL36+AL40</f>
        <v>591.4</v>
      </c>
      <c r="AM13" s="170">
        <f t="shared" si="34"/>
        <v>0</v>
      </c>
      <c r="AN13" s="170">
        <f t="shared" si="21"/>
        <v>0</v>
      </c>
      <c r="AO13" s="169">
        <f t="shared" ref="AO13:AP13" si="35">AO36+AO40</f>
        <v>1386.3999999999999</v>
      </c>
      <c r="AP13" s="169">
        <f t="shared" si="35"/>
        <v>0</v>
      </c>
      <c r="AQ13" s="169">
        <f t="shared" si="23"/>
        <v>0</v>
      </c>
      <c r="AR13" s="265"/>
    </row>
    <row r="14" spans="1:44" ht="24.75" customHeight="1">
      <c r="A14" s="246" t="s">
        <v>277</v>
      </c>
      <c r="B14" s="247"/>
      <c r="C14" s="247"/>
      <c r="D14" s="185" t="s">
        <v>41</v>
      </c>
      <c r="E14" s="186">
        <f t="shared" ref="E14:AQ14" si="36">E22</f>
        <v>0</v>
      </c>
      <c r="F14" s="186">
        <f t="shared" si="36"/>
        <v>0</v>
      </c>
      <c r="G14" s="187">
        <f t="shared" si="36"/>
        <v>0</v>
      </c>
      <c r="H14" s="186" t="str">
        <f t="shared" si="36"/>
        <v>Х</v>
      </c>
      <c r="I14" s="186" t="str">
        <f t="shared" si="36"/>
        <v>Х</v>
      </c>
      <c r="J14" s="186" t="str">
        <f t="shared" si="36"/>
        <v>Х</v>
      </c>
      <c r="K14" s="186" t="str">
        <f t="shared" si="36"/>
        <v>Х</v>
      </c>
      <c r="L14" s="186" t="str">
        <f t="shared" si="36"/>
        <v>Х</v>
      </c>
      <c r="M14" s="186" t="str">
        <f t="shared" si="36"/>
        <v>Х</v>
      </c>
      <c r="N14" s="186" t="str">
        <f t="shared" si="36"/>
        <v>Х</v>
      </c>
      <c r="O14" s="186" t="str">
        <f t="shared" si="36"/>
        <v>Х</v>
      </c>
      <c r="P14" s="186" t="str">
        <f t="shared" si="36"/>
        <v>Х</v>
      </c>
      <c r="Q14" s="186" t="str">
        <f t="shared" si="36"/>
        <v>Х</v>
      </c>
      <c r="R14" s="186" t="str">
        <f t="shared" si="36"/>
        <v>Х</v>
      </c>
      <c r="S14" s="186" t="str">
        <f t="shared" si="36"/>
        <v>Х</v>
      </c>
      <c r="T14" s="186" t="str">
        <f t="shared" si="36"/>
        <v>Х</v>
      </c>
      <c r="U14" s="186" t="str">
        <f t="shared" si="36"/>
        <v>Х</v>
      </c>
      <c r="V14" s="186" t="str">
        <f t="shared" si="36"/>
        <v>Х</v>
      </c>
      <c r="W14" s="186" t="str">
        <f t="shared" si="36"/>
        <v>Х</v>
      </c>
      <c r="X14" s="186" t="str">
        <f t="shared" si="36"/>
        <v>Х</v>
      </c>
      <c r="Y14" s="186" t="str">
        <f t="shared" si="36"/>
        <v>Х</v>
      </c>
      <c r="Z14" s="186" t="str">
        <f t="shared" si="36"/>
        <v>Х</v>
      </c>
      <c r="AA14" s="186" t="str">
        <f t="shared" si="36"/>
        <v>Х</v>
      </c>
      <c r="AB14" s="186" t="str">
        <f t="shared" si="36"/>
        <v>Х</v>
      </c>
      <c r="AC14" s="186" t="str">
        <f t="shared" si="36"/>
        <v>Х</v>
      </c>
      <c r="AD14" s="186" t="str">
        <f t="shared" si="36"/>
        <v>Х</v>
      </c>
      <c r="AE14" s="186" t="str">
        <f t="shared" si="36"/>
        <v>Х</v>
      </c>
      <c r="AF14" s="186" t="str">
        <f t="shared" si="36"/>
        <v>Х</v>
      </c>
      <c r="AG14" s="186" t="str">
        <f t="shared" si="36"/>
        <v>Х</v>
      </c>
      <c r="AH14" s="186" t="str">
        <f t="shared" si="36"/>
        <v>Х</v>
      </c>
      <c r="AI14" s="186" t="str">
        <f t="shared" si="36"/>
        <v>Х</v>
      </c>
      <c r="AJ14" s="186" t="str">
        <f t="shared" si="36"/>
        <v>Х</v>
      </c>
      <c r="AK14" s="186" t="str">
        <f t="shared" si="36"/>
        <v>Х</v>
      </c>
      <c r="AL14" s="186" t="str">
        <f t="shared" si="36"/>
        <v>Х</v>
      </c>
      <c r="AM14" s="186" t="str">
        <f t="shared" si="36"/>
        <v>Х</v>
      </c>
      <c r="AN14" s="186" t="str">
        <f t="shared" si="36"/>
        <v>Х</v>
      </c>
      <c r="AO14" s="186" t="str">
        <f t="shared" si="36"/>
        <v>Х</v>
      </c>
      <c r="AP14" s="186" t="str">
        <f t="shared" si="36"/>
        <v>Х</v>
      </c>
      <c r="AQ14" s="186" t="str">
        <f t="shared" si="36"/>
        <v>Х</v>
      </c>
      <c r="AR14" s="265"/>
    </row>
    <row r="15" spans="1:44" ht="30" customHeight="1">
      <c r="A15" s="247"/>
      <c r="B15" s="247"/>
      <c r="C15" s="247"/>
      <c r="D15" s="126" t="s">
        <v>37</v>
      </c>
      <c r="E15" s="169">
        <f t="shared" ref="E15:AQ15" si="37">E23</f>
        <v>0</v>
      </c>
      <c r="F15" s="169">
        <f t="shared" si="37"/>
        <v>0</v>
      </c>
      <c r="G15" s="180">
        <f t="shared" si="37"/>
        <v>0</v>
      </c>
      <c r="H15" s="170" t="str">
        <f t="shared" si="37"/>
        <v>Х</v>
      </c>
      <c r="I15" s="170" t="str">
        <f t="shared" si="37"/>
        <v>Х</v>
      </c>
      <c r="J15" s="170" t="str">
        <f t="shared" si="37"/>
        <v>Х</v>
      </c>
      <c r="K15" s="169" t="str">
        <f t="shared" si="37"/>
        <v>Х</v>
      </c>
      <c r="L15" s="169" t="str">
        <f t="shared" si="37"/>
        <v>Х</v>
      </c>
      <c r="M15" s="169" t="str">
        <f t="shared" si="37"/>
        <v>Х</v>
      </c>
      <c r="N15" s="170" t="str">
        <f t="shared" si="37"/>
        <v>Х</v>
      </c>
      <c r="O15" s="170" t="str">
        <f t="shared" si="37"/>
        <v>Х</v>
      </c>
      <c r="P15" s="170" t="str">
        <f t="shared" si="37"/>
        <v>Х</v>
      </c>
      <c r="Q15" s="169" t="str">
        <f t="shared" si="37"/>
        <v>Х</v>
      </c>
      <c r="R15" s="169" t="str">
        <f t="shared" si="37"/>
        <v>Х</v>
      </c>
      <c r="S15" s="169" t="str">
        <f t="shared" si="37"/>
        <v>Х</v>
      </c>
      <c r="T15" s="170" t="str">
        <f t="shared" si="37"/>
        <v>Х</v>
      </c>
      <c r="U15" s="170" t="str">
        <f t="shared" si="37"/>
        <v>Х</v>
      </c>
      <c r="V15" s="170" t="str">
        <f t="shared" si="37"/>
        <v>Х</v>
      </c>
      <c r="W15" s="169" t="str">
        <f t="shared" si="37"/>
        <v>Х</v>
      </c>
      <c r="X15" s="169" t="str">
        <f t="shared" si="37"/>
        <v>Х</v>
      </c>
      <c r="Y15" s="169" t="str">
        <f t="shared" si="37"/>
        <v>Х</v>
      </c>
      <c r="Z15" s="170" t="str">
        <f t="shared" si="37"/>
        <v>Х</v>
      </c>
      <c r="AA15" s="170" t="str">
        <f t="shared" si="37"/>
        <v>Х</v>
      </c>
      <c r="AB15" s="170" t="str">
        <f t="shared" si="37"/>
        <v>Х</v>
      </c>
      <c r="AC15" s="169" t="str">
        <f t="shared" si="37"/>
        <v>Х</v>
      </c>
      <c r="AD15" s="169" t="str">
        <f t="shared" si="37"/>
        <v>Х</v>
      </c>
      <c r="AE15" s="169" t="str">
        <f t="shared" si="37"/>
        <v>Х</v>
      </c>
      <c r="AF15" s="170" t="str">
        <f t="shared" si="37"/>
        <v>Х</v>
      </c>
      <c r="AG15" s="170" t="str">
        <f t="shared" si="37"/>
        <v>Х</v>
      </c>
      <c r="AH15" s="170" t="str">
        <f t="shared" si="37"/>
        <v>Х</v>
      </c>
      <c r="AI15" s="169" t="str">
        <f t="shared" si="37"/>
        <v>Х</v>
      </c>
      <c r="AJ15" s="169" t="str">
        <f t="shared" si="37"/>
        <v>Х</v>
      </c>
      <c r="AK15" s="169" t="str">
        <f t="shared" si="37"/>
        <v>Х</v>
      </c>
      <c r="AL15" s="170" t="str">
        <f t="shared" si="37"/>
        <v>Х</v>
      </c>
      <c r="AM15" s="170" t="str">
        <f t="shared" si="37"/>
        <v>Х</v>
      </c>
      <c r="AN15" s="170" t="str">
        <f t="shared" si="37"/>
        <v>Х</v>
      </c>
      <c r="AO15" s="169" t="str">
        <f t="shared" si="37"/>
        <v>Х</v>
      </c>
      <c r="AP15" s="169" t="str">
        <f t="shared" si="37"/>
        <v>Х</v>
      </c>
      <c r="AQ15" s="169" t="str">
        <f t="shared" si="37"/>
        <v>Х</v>
      </c>
      <c r="AR15" s="265"/>
    </row>
    <row r="16" spans="1:44" ht="30" customHeight="1">
      <c r="A16" s="247"/>
      <c r="B16" s="247"/>
      <c r="C16" s="247"/>
      <c r="D16" s="126" t="s">
        <v>2</v>
      </c>
      <c r="E16" s="169">
        <f t="shared" ref="E16:AQ16" si="38">E24</f>
        <v>0</v>
      </c>
      <c r="F16" s="169">
        <f t="shared" si="38"/>
        <v>0</v>
      </c>
      <c r="G16" s="180">
        <f t="shared" si="38"/>
        <v>0</v>
      </c>
      <c r="H16" s="170" t="str">
        <f t="shared" si="38"/>
        <v>Х</v>
      </c>
      <c r="I16" s="170" t="str">
        <f t="shared" si="38"/>
        <v>Х</v>
      </c>
      <c r="J16" s="170" t="str">
        <f t="shared" si="38"/>
        <v>Х</v>
      </c>
      <c r="K16" s="169" t="str">
        <f t="shared" si="38"/>
        <v>Х</v>
      </c>
      <c r="L16" s="169" t="str">
        <f t="shared" si="38"/>
        <v>Х</v>
      </c>
      <c r="M16" s="169" t="str">
        <f t="shared" si="38"/>
        <v>Х</v>
      </c>
      <c r="N16" s="170" t="str">
        <f t="shared" si="38"/>
        <v>Х</v>
      </c>
      <c r="O16" s="170" t="str">
        <f t="shared" si="38"/>
        <v>Х</v>
      </c>
      <c r="P16" s="170" t="str">
        <f t="shared" si="38"/>
        <v>Х</v>
      </c>
      <c r="Q16" s="169" t="str">
        <f t="shared" si="38"/>
        <v>Х</v>
      </c>
      <c r="R16" s="169" t="str">
        <f t="shared" si="38"/>
        <v>Х</v>
      </c>
      <c r="S16" s="169" t="str">
        <f t="shared" si="38"/>
        <v>Х</v>
      </c>
      <c r="T16" s="170" t="str">
        <f t="shared" si="38"/>
        <v>Х</v>
      </c>
      <c r="U16" s="170" t="str">
        <f t="shared" si="38"/>
        <v>Х</v>
      </c>
      <c r="V16" s="170" t="str">
        <f t="shared" si="38"/>
        <v>Х</v>
      </c>
      <c r="W16" s="169" t="str">
        <f t="shared" si="38"/>
        <v>Х</v>
      </c>
      <c r="X16" s="169" t="str">
        <f t="shared" si="38"/>
        <v>Х</v>
      </c>
      <c r="Y16" s="169" t="str">
        <f t="shared" si="38"/>
        <v>Х</v>
      </c>
      <c r="Z16" s="170" t="str">
        <f t="shared" si="38"/>
        <v>Х</v>
      </c>
      <c r="AA16" s="170" t="str">
        <f t="shared" si="38"/>
        <v>Х</v>
      </c>
      <c r="AB16" s="170" t="str">
        <f t="shared" si="38"/>
        <v>Х</v>
      </c>
      <c r="AC16" s="169" t="str">
        <f t="shared" si="38"/>
        <v>Х</v>
      </c>
      <c r="AD16" s="169" t="str">
        <f t="shared" si="38"/>
        <v>Х</v>
      </c>
      <c r="AE16" s="169" t="str">
        <f t="shared" si="38"/>
        <v>Х</v>
      </c>
      <c r="AF16" s="170" t="str">
        <f t="shared" si="38"/>
        <v>Х</v>
      </c>
      <c r="AG16" s="170" t="str">
        <f t="shared" si="38"/>
        <v>Х</v>
      </c>
      <c r="AH16" s="170" t="str">
        <f t="shared" si="38"/>
        <v>Х</v>
      </c>
      <c r="AI16" s="169" t="str">
        <f t="shared" si="38"/>
        <v>Х</v>
      </c>
      <c r="AJ16" s="169" t="str">
        <f t="shared" si="38"/>
        <v>Х</v>
      </c>
      <c r="AK16" s="169" t="str">
        <f t="shared" si="38"/>
        <v>Х</v>
      </c>
      <c r="AL16" s="170" t="str">
        <f t="shared" si="38"/>
        <v>Х</v>
      </c>
      <c r="AM16" s="170" t="str">
        <f t="shared" si="38"/>
        <v>Х</v>
      </c>
      <c r="AN16" s="170" t="str">
        <f t="shared" si="38"/>
        <v>Х</v>
      </c>
      <c r="AO16" s="169" t="str">
        <f t="shared" si="38"/>
        <v>Х</v>
      </c>
      <c r="AP16" s="169" t="str">
        <f t="shared" si="38"/>
        <v>Х</v>
      </c>
      <c r="AQ16" s="169" t="str">
        <f t="shared" si="38"/>
        <v>Х</v>
      </c>
      <c r="AR16" s="265"/>
    </row>
    <row r="17" spans="1:44" ht="30" customHeight="1">
      <c r="A17" s="247"/>
      <c r="B17" s="247"/>
      <c r="C17" s="247"/>
      <c r="D17" s="126" t="s">
        <v>43</v>
      </c>
      <c r="E17" s="169">
        <f t="shared" ref="E17:AQ17" si="39">E25</f>
        <v>0</v>
      </c>
      <c r="F17" s="169">
        <f t="shared" si="39"/>
        <v>0</v>
      </c>
      <c r="G17" s="180">
        <f t="shared" si="39"/>
        <v>0</v>
      </c>
      <c r="H17" s="170" t="str">
        <f t="shared" si="39"/>
        <v>Х</v>
      </c>
      <c r="I17" s="170" t="str">
        <f t="shared" si="39"/>
        <v>Х</v>
      </c>
      <c r="J17" s="170" t="str">
        <f t="shared" si="39"/>
        <v>Х</v>
      </c>
      <c r="K17" s="169" t="str">
        <f t="shared" si="39"/>
        <v>Х</v>
      </c>
      <c r="L17" s="169" t="str">
        <f t="shared" si="39"/>
        <v>Х</v>
      </c>
      <c r="M17" s="169" t="str">
        <f t="shared" si="39"/>
        <v>Х</v>
      </c>
      <c r="N17" s="170" t="str">
        <f t="shared" si="39"/>
        <v>Х</v>
      </c>
      <c r="O17" s="170" t="str">
        <f t="shared" si="39"/>
        <v>Х</v>
      </c>
      <c r="P17" s="170" t="str">
        <f t="shared" si="39"/>
        <v>Х</v>
      </c>
      <c r="Q17" s="169" t="str">
        <f t="shared" si="39"/>
        <v>Х</v>
      </c>
      <c r="R17" s="169" t="str">
        <f t="shared" si="39"/>
        <v>Х</v>
      </c>
      <c r="S17" s="169" t="str">
        <f t="shared" si="39"/>
        <v>Х</v>
      </c>
      <c r="T17" s="170" t="str">
        <f t="shared" si="39"/>
        <v>Х</v>
      </c>
      <c r="U17" s="170" t="str">
        <f t="shared" si="39"/>
        <v>Х</v>
      </c>
      <c r="V17" s="170" t="str">
        <f t="shared" si="39"/>
        <v>Х</v>
      </c>
      <c r="W17" s="169" t="str">
        <f t="shared" si="39"/>
        <v>Х</v>
      </c>
      <c r="X17" s="169" t="str">
        <f t="shared" si="39"/>
        <v>Х</v>
      </c>
      <c r="Y17" s="169" t="str">
        <f t="shared" si="39"/>
        <v>Х</v>
      </c>
      <c r="Z17" s="170" t="str">
        <f t="shared" si="39"/>
        <v>Х</v>
      </c>
      <c r="AA17" s="170" t="str">
        <f t="shared" si="39"/>
        <v>Х</v>
      </c>
      <c r="AB17" s="170" t="str">
        <f t="shared" si="39"/>
        <v>Х</v>
      </c>
      <c r="AC17" s="169" t="str">
        <f t="shared" si="39"/>
        <v>Х</v>
      </c>
      <c r="AD17" s="169" t="str">
        <f t="shared" si="39"/>
        <v>Х</v>
      </c>
      <c r="AE17" s="169" t="str">
        <f t="shared" si="39"/>
        <v>Х</v>
      </c>
      <c r="AF17" s="170" t="str">
        <f t="shared" si="39"/>
        <v>Х</v>
      </c>
      <c r="AG17" s="170" t="str">
        <f t="shared" si="39"/>
        <v>Х</v>
      </c>
      <c r="AH17" s="170" t="str">
        <f t="shared" si="39"/>
        <v>Х</v>
      </c>
      <c r="AI17" s="169" t="str">
        <f t="shared" si="39"/>
        <v>Х</v>
      </c>
      <c r="AJ17" s="169" t="str">
        <f t="shared" si="39"/>
        <v>Х</v>
      </c>
      <c r="AK17" s="169" t="str">
        <f t="shared" si="39"/>
        <v>Х</v>
      </c>
      <c r="AL17" s="170" t="str">
        <f t="shared" si="39"/>
        <v>Х</v>
      </c>
      <c r="AM17" s="170" t="str">
        <f t="shared" si="39"/>
        <v>Х</v>
      </c>
      <c r="AN17" s="170" t="str">
        <f t="shared" si="39"/>
        <v>Х</v>
      </c>
      <c r="AO17" s="169" t="str">
        <f t="shared" si="39"/>
        <v>Х</v>
      </c>
      <c r="AP17" s="169" t="str">
        <f t="shared" si="39"/>
        <v>Х</v>
      </c>
      <c r="AQ17" s="169" t="str">
        <f t="shared" si="39"/>
        <v>Х</v>
      </c>
      <c r="AR17" s="265"/>
    </row>
    <row r="18" spans="1:44" ht="30" customHeight="1">
      <c r="A18" s="247"/>
      <c r="B18" s="247"/>
      <c r="C18" s="247"/>
      <c r="D18" s="126" t="s">
        <v>262</v>
      </c>
      <c r="E18" s="169">
        <f t="shared" ref="E18:AQ18" si="40">E26</f>
        <v>0</v>
      </c>
      <c r="F18" s="169">
        <f t="shared" si="40"/>
        <v>0</v>
      </c>
      <c r="G18" s="180">
        <f t="shared" si="40"/>
        <v>0</v>
      </c>
      <c r="H18" s="170" t="str">
        <f t="shared" si="40"/>
        <v>Х</v>
      </c>
      <c r="I18" s="170" t="str">
        <f t="shared" si="40"/>
        <v>Х</v>
      </c>
      <c r="J18" s="170" t="str">
        <f t="shared" si="40"/>
        <v>Х</v>
      </c>
      <c r="K18" s="169" t="str">
        <f t="shared" si="40"/>
        <v>Х</v>
      </c>
      <c r="L18" s="169" t="str">
        <f t="shared" si="40"/>
        <v>Х</v>
      </c>
      <c r="M18" s="169" t="str">
        <f t="shared" si="40"/>
        <v>Х</v>
      </c>
      <c r="N18" s="170" t="str">
        <f t="shared" si="40"/>
        <v>Х</v>
      </c>
      <c r="O18" s="170" t="str">
        <f t="shared" si="40"/>
        <v>Х</v>
      </c>
      <c r="P18" s="170" t="str">
        <f t="shared" si="40"/>
        <v>Х</v>
      </c>
      <c r="Q18" s="169" t="str">
        <f t="shared" si="40"/>
        <v>Х</v>
      </c>
      <c r="R18" s="169" t="str">
        <f t="shared" si="40"/>
        <v>Х</v>
      </c>
      <c r="S18" s="169" t="str">
        <f t="shared" si="40"/>
        <v>Х</v>
      </c>
      <c r="T18" s="170" t="str">
        <f t="shared" si="40"/>
        <v>Х</v>
      </c>
      <c r="U18" s="170" t="str">
        <f t="shared" si="40"/>
        <v>Х</v>
      </c>
      <c r="V18" s="170" t="str">
        <f t="shared" si="40"/>
        <v>Х</v>
      </c>
      <c r="W18" s="169" t="str">
        <f t="shared" si="40"/>
        <v>Х</v>
      </c>
      <c r="X18" s="169" t="str">
        <f t="shared" si="40"/>
        <v>Х</v>
      </c>
      <c r="Y18" s="169" t="str">
        <f t="shared" si="40"/>
        <v>Х</v>
      </c>
      <c r="Z18" s="170" t="str">
        <f t="shared" si="40"/>
        <v>Х</v>
      </c>
      <c r="AA18" s="170" t="str">
        <f t="shared" si="40"/>
        <v>Х</v>
      </c>
      <c r="AB18" s="170" t="str">
        <f t="shared" si="40"/>
        <v>Х</v>
      </c>
      <c r="AC18" s="169" t="str">
        <f t="shared" si="40"/>
        <v>Х</v>
      </c>
      <c r="AD18" s="169" t="str">
        <f t="shared" si="40"/>
        <v>Х</v>
      </c>
      <c r="AE18" s="169" t="str">
        <f t="shared" si="40"/>
        <v>Х</v>
      </c>
      <c r="AF18" s="170" t="str">
        <f t="shared" si="40"/>
        <v>Х</v>
      </c>
      <c r="AG18" s="170" t="str">
        <f t="shared" si="40"/>
        <v>Х</v>
      </c>
      <c r="AH18" s="170" t="str">
        <f t="shared" si="40"/>
        <v>Х</v>
      </c>
      <c r="AI18" s="169" t="str">
        <f t="shared" si="40"/>
        <v>Х</v>
      </c>
      <c r="AJ18" s="169" t="str">
        <f t="shared" si="40"/>
        <v>Х</v>
      </c>
      <c r="AK18" s="169" t="str">
        <f t="shared" si="40"/>
        <v>Х</v>
      </c>
      <c r="AL18" s="170" t="str">
        <f t="shared" si="40"/>
        <v>Х</v>
      </c>
      <c r="AM18" s="170" t="str">
        <f t="shared" si="40"/>
        <v>Х</v>
      </c>
      <c r="AN18" s="170" t="str">
        <f t="shared" si="40"/>
        <v>Х</v>
      </c>
      <c r="AO18" s="169" t="str">
        <f t="shared" si="40"/>
        <v>Х</v>
      </c>
      <c r="AP18" s="169" t="str">
        <f t="shared" si="40"/>
        <v>Х</v>
      </c>
      <c r="AQ18" s="169" t="str">
        <f t="shared" si="40"/>
        <v>Х</v>
      </c>
      <c r="AR18" s="265"/>
    </row>
    <row r="19" spans="1:44" ht="30" customHeight="1">
      <c r="A19" s="246" t="s">
        <v>278</v>
      </c>
      <c r="B19" s="247"/>
      <c r="C19" s="247"/>
      <c r="D19" s="185" t="s">
        <v>41</v>
      </c>
      <c r="E19" s="186">
        <f>E20+E21</f>
        <v>11817.5</v>
      </c>
      <c r="F19" s="186">
        <f>F20+F21</f>
        <v>1893</v>
      </c>
      <c r="G19" s="187">
        <f t="shared" si="0"/>
        <v>16.018616458641844</v>
      </c>
      <c r="H19" s="186">
        <f>H20+H21</f>
        <v>593.4</v>
      </c>
      <c r="I19" s="186">
        <f>I20+I21</f>
        <v>593.4</v>
      </c>
      <c r="J19" s="186">
        <f t="shared" si="1"/>
        <v>100</v>
      </c>
      <c r="K19" s="186">
        <f>K20+K21</f>
        <v>632.1</v>
      </c>
      <c r="L19" s="186">
        <f>L20+L21</f>
        <v>632.1</v>
      </c>
      <c r="M19" s="186">
        <f t="shared" ref="M19:M29" si="41">IF(L19,L19/K19*100,0)</f>
        <v>100</v>
      </c>
      <c r="N19" s="186">
        <f>N20+N21</f>
        <v>667.5</v>
      </c>
      <c r="O19" s="186">
        <f>O20+O21</f>
        <v>667.5</v>
      </c>
      <c r="P19" s="186">
        <f t="shared" ref="P19:P29" si="42">IF(O19,O19/N19*100,0)</f>
        <v>100</v>
      </c>
      <c r="Q19" s="186">
        <f>Q20+Q21</f>
        <v>585.19999999999993</v>
      </c>
      <c r="R19" s="186">
        <f>R20+R21</f>
        <v>0</v>
      </c>
      <c r="S19" s="186">
        <f t="shared" ref="S19:S29" si="43">IF(R19,R19/Q19*100,0)</f>
        <v>0</v>
      </c>
      <c r="T19" s="186">
        <f>T20+T21</f>
        <v>586.29999999999995</v>
      </c>
      <c r="U19" s="186">
        <f>U20+U21</f>
        <v>0</v>
      </c>
      <c r="V19" s="186">
        <f t="shared" ref="V19:V29" si="44">IF(U19,U19/T19*100,0)</f>
        <v>0</v>
      </c>
      <c r="W19" s="186">
        <f>W20+W21</f>
        <v>587.29999999999995</v>
      </c>
      <c r="X19" s="186">
        <f>X20+X21</f>
        <v>0</v>
      </c>
      <c r="Y19" s="186">
        <f t="shared" ref="Y19:Y29" si="45">IF(X19,X19/W19*100,0)</f>
        <v>0</v>
      </c>
      <c r="Z19" s="186">
        <f>Z20+Z21</f>
        <v>588.29999999999995</v>
      </c>
      <c r="AA19" s="186">
        <f>AA20+AA21</f>
        <v>0</v>
      </c>
      <c r="AB19" s="186">
        <f t="shared" ref="AB19:AB29" si="46">IF(AA19,AA19/Z19*100,0)</f>
        <v>0</v>
      </c>
      <c r="AC19" s="186">
        <f>AC20+AC21</f>
        <v>589.29999999999995</v>
      </c>
      <c r="AD19" s="186">
        <f>AD20+AD21</f>
        <v>0</v>
      </c>
      <c r="AE19" s="186">
        <f t="shared" ref="AE19:AE29" si="47">IF(AD19,AD19/AC19*100,0)</f>
        <v>0</v>
      </c>
      <c r="AF19" s="186">
        <f>AF20+AF21</f>
        <v>590.29999999999995</v>
      </c>
      <c r="AG19" s="186">
        <f>AG20+AG21</f>
        <v>0</v>
      </c>
      <c r="AH19" s="186">
        <f t="shared" ref="AH19:AH29" si="48">IF(AG19,AG19/AF19*100,0)</f>
        <v>0</v>
      </c>
      <c r="AI19" s="186">
        <f>AI20+AI21</f>
        <v>4420</v>
      </c>
      <c r="AJ19" s="186">
        <f>AJ20+AJ21</f>
        <v>0</v>
      </c>
      <c r="AK19" s="186">
        <f t="shared" ref="AK19:AK29" si="49">IF(AJ19,AJ19/AI19*100,0)</f>
        <v>0</v>
      </c>
      <c r="AL19" s="186">
        <f>AL20+AL21</f>
        <v>591.4</v>
      </c>
      <c r="AM19" s="186">
        <f>AM20+AM21</f>
        <v>0</v>
      </c>
      <c r="AN19" s="186">
        <f t="shared" ref="AN19:AN29" si="50">IF(AM19,AM19/AL19*100,0)</f>
        <v>0</v>
      </c>
      <c r="AO19" s="186">
        <f>AO20+AO21</f>
        <v>1386.3999999999999</v>
      </c>
      <c r="AP19" s="186">
        <f>AP20+AP21</f>
        <v>0</v>
      </c>
      <c r="AQ19" s="186">
        <f t="shared" ref="AQ19:AQ29" si="51">IF(AP19,AP19/AO19*100,0)</f>
        <v>0</v>
      </c>
      <c r="AR19" s="265"/>
    </row>
    <row r="20" spans="1:44" ht="30" customHeight="1">
      <c r="A20" s="247"/>
      <c r="B20" s="247"/>
      <c r="C20" s="247"/>
      <c r="D20" s="126" t="s">
        <v>2</v>
      </c>
      <c r="E20" s="169">
        <f>H20+K20+N20+Q20+T20+W20+Z20+AC20+AF20+AI20+AL20+AO20</f>
        <v>0</v>
      </c>
      <c r="F20" s="169">
        <f t="shared" ref="F20:F21" si="52">I20+L20+O20+R20+U20+X20+AA20+AD20+AG20+AJ20+AM20+AP20</f>
        <v>0</v>
      </c>
      <c r="G20" s="180">
        <f t="shared" si="0"/>
        <v>0</v>
      </c>
      <c r="H20" s="170">
        <f>H12</f>
        <v>0</v>
      </c>
      <c r="I20" s="170">
        <f>I12</f>
        <v>0</v>
      </c>
      <c r="J20" s="170">
        <f t="shared" si="1"/>
        <v>0</v>
      </c>
      <c r="K20" s="169">
        <f>K12</f>
        <v>0</v>
      </c>
      <c r="L20" s="169">
        <f>L12</f>
        <v>0</v>
      </c>
      <c r="M20" s="169">
        <f t="shared" si="41"/>
        <v>0</v>
      </c>
      <c r="N20" s="170">
        <f>N12</f>
        <v>0</v>
      </c>
      <c r="O20" s="170">
        <f>O12</f>
        <v>0</v>
      </c>
      <c r="P20" s="170">
        <f t="shared" si="42"/>
        <v>0</v>
      </c>
      <c r="Q20" s="169">
        <f>Q12</f>
        <v>0</v>
      </c>
      <c r="R20" s="169">
        <f>R12</f>
        <v>0</v>
      </c>
      <c r="S20" s="169">
        <f t="shared" si="43"/>
        <v>0</v>
      </c>
      <c r="T20" s="170">
        <f>T12</f>
        <v>0</v>
      </c>
      <c r="U20" s="170">
        <f>U12</f>
        <v>0</v>
      </c>
      <c r="V20" s="170">
        <f t="shared" si="44"/>
        <v>0</v>
      </c>
      <c r="W20" s="169">
        <f>W12</f>
        <v>0</v>
      </c>
      <c r="X20" s="169">
        <f>X12</f>
        <v>0</v>
      </c>
      <c r="Y20" s="169">
        <f t="shared" si="45"/>
        <v>0</v>
      </c>
      <c r="Z20" s="170">
        <f>Z12</f>
        <v>0</v>
      </c>
      <c r="AA20" s="170">
        <f>AA12</f>
        <v>0</v>
      </c>
      <c r="AB20" s="170">
        <f t="shared" si="46"/>
        <v>0</v>
      </c>
      <c r="AC20" s="169">
        <f>AC12</f>
        <v>0</v>
      </c>
      <c r="AD20" s="169">
        <f>AD12</f>
        <v>0</v>
      </c>
      <c r="AE20" s="169">
        <f t="shared" si="47"/>
        <v>0</v>
      </c>
      <c r="AF20" s="170">
        <f>AF12</f>
        <v>0</v>
      </c>
      <c r="AG20" s="170">
        <f>AG12</f>
        <v>0</v>
      </c>
      <c r="AH20" s="170">
        <f t="shared" si="48"/>
        <v>0</v>
      </c>
      <c r="AI20" s="169">
        <f>AI12</f>
        <v>0</v>
      </c>
      <c r="AJ20" s="169">
        <f>AJ12</f>
        <v>0</v>
      </c>
      <c r="AK20" s="169">
        <f t="shared" si="49"/>
        <v>0</v>
      </c>
      <c r="AL20" s="170">
        <f>AL12</f>
        <v>0</v>
      </c>
      <c r="AM20" s="170">
        <f>AM12</f>
        <v>0</v>
      </c>
      <c r="AN20" s="170">
        <f t="shared" si="50"/>
        <v>0</v>
      </c>
      <c r="AO20" s="169">
        <f>AO12</f>
        <v>0</v>
      </c>
      <c r="AP20" s="169">
        <f>AP12</f>
        <v>0</v>
      </c>
      <c r="AQ20" s="169">
        <f t="shared" si="51"/>
        <v>0</v>
      </c>
      <c r="AR20" s="265"/>
    </row>
    <row r="21" spans="1:44" ht="30" customHeight="1">
      <c r="A21" s="247"/>
      <c r="B21" s="247"/>
      <c r="C21" s="247"/>
      <c r="D21" s="126" t="s">
        <v>43</v>
      </c>
      <c r="E21" s="169">
        <f>H21+K21+N21+Q21+T21+W21+Z21+AC21+AF21+AI21+AL21+AO21</f>
        <v>11817.5</v>
      </c>
      <c r="F21" s="169">
        <f t="shared" si="52"/>
        <v>1893</v>
      </c>
      <c r="G21" s="180">
        <f t="shared" si="0"/>
        <v>16.018616458641844</v>
      </c>
      <c r="H21" s="170">
        <f>H13</f>
        <v>593.4</v>
      </c>
      <c r="I21" s="170">
        <f>I13</f>
        <v>593.4</v>
      </c>
      <c r="J21" s="170">
        <f t="shared" si="1"/>
        <v>100</v>
      </c>
      <c r="K21" s="169">
        <f>K13</f>
        <v>632.1</v>
      </c>
      <c r="L21" s="169">
        <f>L13</f>
        <v>632.1</v>
      </c>
      <c r="M21" s="169">
        <f t="shared" si="41"/>
        <v>100</v>
      </c>
      <c r="N21" s="170">
        <f>N13</f>
        <v>667.5</v>
      </c>
      <c r="O21" s="170">
        <f>O13</f>
        <v>667.5</v>
      </c>
      <c r="P21" s="170">
        <f t="shared" si="42"/>
        <v>100</v>
      </c>
      <c r="Q21" s="169">
        <f>Q13</f>
        <v>585.19999999999993</v>
      </c>
      <c r="R21" s="169">
        <f>R13</f>
        <v>0</v>
      </c>
      <c r="S21" s="169">
        <f t="shared" si="43"/>
        <v>0</v>
      </c>
      <c r="T21" s="170">
        <f>T13</f>
        <v>586.29999999999995</v>
      </c>
      <c r="U21" s="170">
        <f>U13</f>
        <v>0</v>
      </c>
      <c r="V21" s="170">
        <f t="shared" si="44"/>
        <v>0</v>
      </c>
      <c r="W21" s="169">
        <f>W13</f>
        <v>587.29999999999995</v>
      </c>
      <c r="X21" s="169">
        <f>X13</f>
        <v>0</v>
      </c>
      <c r="Y21" s="169">
        <f t="shared" si="45"/>
        <v>0</v>
      </c>
      <c r="Z21" s="170">
        <f>Z13</f>
        <v>588.29999999999995</v>
      </c>
      <c r="AA21" s="170">
        <f>AA13</f>
        <v>0</v>
      </c>
      <c r="AB21" s="170">
        <f t="shared" si="46"/>
        <v>0</v>
      </c>
      <c r="AC21" s="169">
        <f>AC13</f>
        <v>589.29999999999995</v>
      </c>
      <c r="AD21" s="169">
        <f>AD13</f>
        <v>0</v>
      </c>
      <c r="AE21" s="169">
        <f t="shared" si="47"/>
        <v>0</v>
      </c>
      <c r="AF21" s="170">
        <f>AF13</f>
        <v>590.29999999999995</v>
      </c>
      <c r="AG21" s="170">
        <f>AG13</f>
        <v>0</v>
      </c>
      <c r="AH21" s="170">
        <f t="shared" si="48"/>
        <v>0</v>
      </c>
      <c r="AI21" s="169">
        <f>AI13</f>
        <v>4420</v>
      </c>
      <c r="AJ21" s="169">
        <f>AJ13</f>
        <v>0</v>
      </c>
      <c r="AK21" s="169">
        <f t="shared" si="49"/>
        <v>0</v>
      </c>
      <c r="AL21" s="170">
        <f>AL13</f>
        <v>591.4</v>
      </c>
      <c r="AM21" s="170">
        <f>AM13</f>
        <v>0</v>
      </c>
      <c r="AN21" s="170">
        <f t="shared" si="50"/>
        <v>0</v>
      </c>
      <c r="AO21" s="169">
        <f>AO13</f>
        <v>1386.3999999999999</v>
      </c>
      <c r="AP21" s="169">
        <f>AP13</f>
        <v>0</v>
      </c>
      <c r="AQ21" s="169">
        <f t="shared" si="51"/>
        <v>0</v>
      </c>
      <c r="AR21" s="265"/>
    </row>
    <row r="22" spans="1:44" ht="19.5" customHeight="1">
      <c r="A22" s="246" t="s">
        <v>267</v>
      </c>
      <c r="B22" s="247"/>
      <c r="C22" s="247"/>
      <c r="D22" s="185" t="s">
        <v>41</v>
      </c>
      <c r="E22" s="186">
        <f t="shared" ref="E22:AQ22" si="53">E30</f>
        <v>0</v>
      </c>
      <c r="F22" s="186">
        <f t="shared" si="53"/>
        <v>0</v>
      </c>
      <c r="G22" s="187">
        <f t="shared" si="53"/>
        <v>0</v>
      </c>
      <c r="H22" s="186" t="str">
        <f t="shared" si="53"/>
        <v>Х</v>
      </c>
      <c r="I22" s="186" t="str">
        <f t="shared" si="53"/>
        <v>Х</v>
      </c>
      <c r="J22" s="186" t="str">
        <f t="shared" si="53"/>
        <v>Х</v>
      </c>
      <c r="K22" s="186" t="str">
        <f t="shared" si="53"/>
        <v>Х</v>
      </c>
      <c r="L22" s="186" t="str">
        <f t="shared" si="53"/>
        <v>Х</v>
      </c>
      <c r="M22" s="186" t="str">
        <f t="shared" si="53"/>
        <v>Х</v>
      </c>
      <c r="N22" s="186" t="str">
        <f t="shared" si="53"/>
        <v>Х</v>
      </c>
      <c r="O22" s="186" t="str">
        <f t="shared" si="53"/>
        <v>Х</v>
      </c>
      <c r="P22" s="186" t="str">
        <f t="shared" si="53"/>
        <v>Х</v>
      </c>
      <c r="Q22" s="186" t="str">
        <f t="shared" si="53"/>
        <v>Х</v>
      </c>
      <c r="R22" s="186" t="str">
        <f t="shared" si="53"/>
        <v>Х</v>
      </c>
      <c r="S22" s="186" t="str">
        <f t="shared" si="53"/>
        <v>Х</v>
      </c>
      <c r="T22" s="186" t="str">
        <f t="shared" si="53"/>
        <v>Х</v>
      </c>
      <c r="U22" s="186" t="str">
        <f t="shared" si="53"/>
        <v>Х</v>
      </c>
      <c r="V22" s="186" t="str">
        <f t="shared" si="53"/>
        <v>Х</v>
      </c>
      <c r="W22" s="186" t="str">
        <f t="shared" si="53"/>
        <v>Х</v>
      </c>
      <c r="X22" s="186" t="str">
        <f t="shared" si="53"/>
        <v>Х</v>
      </c>
      <c r="Y22" s="186" t="str">
        <f t="shared" si="53"/>
        <v>Х</v>
      </c>
      <c r="Z22" s="186" t="str">
        <f t="shared" si="53"/>
        <v>Х</v>
      </c>
      <c r="AA22" s="186" t="str">
        <f t="shared" si="53"/>
        <v>Х</v>
      </c>
      <c r="AB22" s="186" t="str">
        <f t="shared" si="53"/>
        <v>Х</v>
      </c>
      <c r="AC22" s="186" t="str">
        <f t="shared" si="53"/>
        <v>Х</v>
      </c>
      <c r="AD22" s="186" t="str">
        <f t="shared" si="53"/>
        <v>Х</v>
      </c>
      <c r="AE22" s="186" t="str">
        <f t="shared" si="53"/>
        <v>Х</v>
      </c>
      <c r="AF22" s="186" t="str">
        <f t="shared" si="53"/>
        <v>Х</v>
      </c>
      <c r="AG22" s="186" t="str">
        <f t="shared" si="53"/>
        <v>Х</v>
      </c>
      <c r="AH22" s="186" t="str">
        <f t="shared" si="53"/>
        <v>Х</v>
      </c>
      <c r="AI22" s="186" t="str">
        <f t="shared" si="53"/>
        <v>Х</v>
      </c>
      <c r="AJ22" s="186" t="str">
        <f t="shared" si="53"/>
        <v>Х</v>
      </c>
      <c r="AK22" s="186" t="str">
        <f t="shared" si="53"/>
        <v>Х</v>
      </c>
      <c r="AL22" s="186" t="str">
        <f t="shared" si="53"/>
        <v>Х</v>
      </c>
      <c r="AM22" s="186" t="str">
        <f t="shared" si="53"/>
        <v>Х</v>
      </c>
      <c r="AN22" s="186" t="str">
        <f t="shared" si="53"/>
        <v>Х</v>
      </c>
      <c r="AO22" s="186" t="str">
        <f t="shared" si="53"/>
        <v>Х</v>
      </c>
      <c r="AP22" s="186" t="str">
        <f t="shared" si="53"/>
        <v>Х</v>
      </c>
      <c r="AQ22" s="186" t="str">
        <f t="shared" si="53"/>
        <v>Х</v>
      </c>
      <c r="AR22" s="265"/>
    </row>
    <row r="23" spans="1:44" ht="18" customHeight="1">
      <c r="A23" s="247"/>
      <c r="B23" s="247"/>
      <c r="C23" s="247"/>
      <c r="D23" s="126" t="s">
        <v>37</v>
      </c>
      <c r="E23" s="169">
        <v>0</v>
      </c>
      <c r="F23" s="169">
        <f t="shared" ref="F23:AQ23" si="54">F31</f>
        <v>0</v>
      </c>
      <c r="G23" s="180">
        <f t="shared" si="54"/>
        <v>0</v>
      </c>
      <c r="H23" s="170" t="str">
        <f t="shared" si="54"/>
        <v>Х</v>
      </c>
      <c r="I23" s="170" t="str">
        <f t="shared" si="54"/>
        <v>Х</v>
      </c>
      <c r="J23" s="170" t="str">
        <f t="shared" si="54"/>
        <v>Х</v>
      </c>
      <c r="K23" s="169" t="str">
        <f t="shared" si="54"/>
        <v>Х</v>
      </c>
      <c r="L23" s="169" t="str">
        <f t="shared" si="54"/>
        <v>Х</v>
      </c>
      <c r="M23" s="169" t="str">
        <f t="shared" si="54"/>
        <v>Х</v>
      </c>
      <c r="N23" s="170" t="str">
        <f t="shared" si="54"/>
        <v>Х</v>
      </c>
      <c r="O23" s="170" t="str">
        <f t="shared" si="54"/>
        <v>Х</v>
      </c>
      <c r="P23" s="170" t="str">
        <f t="shared" si="54"/>
        <v>Х</v>
      </c>
      <c r="Q23" s="169" t="str">
        <f t="shared" si="54"/>
        <v>Х</v>
      </c>
      <c r="R23" s="169" t="str">
        <f t="shared" si="54"/>
        <v>Х</v>
      </c>
      <c r="S23" s="169" t="str">
        <f t="shared" si="54"/>
        <v>Х</v>
      </c>
      <c r="T23" s="170" t="str">
        <f t="shared" si="54"/>
        <v>Х</v>
      </c>
      <c r="U23" s="170" t="str">
        <f t="shared" si="54"/>
        <v>Х</v>
      </c>
      <c r="V23" s="170" t="str">
        <f t="shared" si="54"/>
        <v>Х</v>
      </c>
      <c r="W23" s="169" t="str">
        <f t="shared" si="54"/>
        <v>Х</v>
      </c>
      <c r="X23" s="169" t="str">
        <f t="shared" si="54"/>
        <v>Х</v>
      </c>
      <c r="Y23" s="169" t="str">
        <f t="shared" si="54"/>
        <v>Х</v>
      </c>
      <c r="Z23" s="170" t="str">
        <f t="shared" si="54"/>
        <v>Х</v>
      </c>
      <c r="AA23" s="170" t="str">
        <f t="shared" si="54"/>
        <v>Х</v>
      </c>
      <c r="AB23" s="170" t="str">
        <f t="shared" si="54"/>
        <v>Х</v>
      </c>
      <c r="AC23" s="169" t="str">
        <f t="shared" si="54"/>
        <v>Х</v>
      </c>
      <c r="AD23" s="169" t="str">
        <f t="shared" si="54"/>
        <v>Х</v>
      </c>
      <c r="AE23" s="169" t="str">
        <f t="shared" si="54"/>
        <v>Х</v>
      </c>
      <c r="AF23" s="170" t="str">
        <f t="shared" si="54"/>
        <v>Х</v>
      </c>
      <c r="AG23" s="170" t="str">
        <f t="shared" si="54"/>
        <v>Х</v>
      </c>
      <c r="AH23" s="170" t="str">
        <f t="shared" si="54"/>
        <v>Х</v>
      </c>
      <c r="AI23" s="169" t="str">
        <f t="shared" si="54"/>
        <v>Х</v>
      </c>
      <c r="AJ23" s="169" t="str">
        <f t="shared" si="54"/>
        <v>Х</v>
      </c>
      <c r="AK23" s="169" t="str">
        <f t="shared" si="54"/>
        <v>Х</v>
      </c>
      <c r="AL23" s="170" t="str">
        <f t="shared" si="54"/>
        <v>Х</v>
      </c>
      <c r="AM23" s="170" t="str">
        <f t="shared" si="54"/>
        <v>Х</v>
      </c>
      <c r="AN23" s="170" t="str">
        <f t="shared" si="54"/>
        <v>Х</v>
      </c>
      <c r="AO23" s="169" t="str">
        <f t="shared" si="54"/>
        <v>Х</v>
      </c>
      <c r="AP23" s="169" t="str">
        <f t="shared" si="54"/>
        <v>Х</v>
      </c>
      <c r="AQ23" s="169" t="str">
        <f t="shared" si="54"/>
        <v>Х</v>
      </c>
      <c r="AR23" s="265"/>
    </row>
    <row r="24" spans="1:44" ht="30" customHeight="1">
      <c r="A24" s="247"/>
      <c r="B24" s="247"/>
      <c r="C24" s="247"/>
      <c r="D24" s="126" t="s">
        <v>2</v>
      </c>
      <c r="E24" s="169">
        <f>E31</f>
        <v>0</v>
      </c>
      <c r="F24" s="169">
        <f t="shared" ref="F24:AQ24" si="55">F32</f>
        <v>0</v>
      </c>
      <c r="G24" s="180">
        <f t="shared" si="55"/>
        <v>0</v>
      </c>
      <c r="H24" s="170" t="str">
        <f t="shared" si="55"/>
        <v>Х</v>
      </c>
      <c r="I24" s="170" t="str">
        <f t="shared" si="55"/>
        <v>Х</v>
      </c>
      <c r="J24" s="170" t="str">
        <f t="shared" si="55"/>
        <v>Х</v>
      </c>
      <c r="K24" s="169" t="str">
        <f t="shared" si="55"/>
        <v>Х</v>
      </c>
      <c r="L24" s="169" t="str">
        <f t="shared" si="55"/>
        <v>Х</v>
      </c>
      <c r="M24" s="169" t="str">
        <f t="shared" si="55"/>
        <v>Х</v>
      </c>
      <c r="N24" s="170" t="str">
        <f t="shared" si="55"/>
        <v>Х</v>
      </c>
      <c r="O24" s="170" t="str">
        <f t="shared" si="55"/>
        <v>Х</v>
      </c>
      <c r="P24" s="170" t="str">
        <f t="shared" si="55"/>
        <v>Х</v>
      </c>
      <c r="Q24" s="169" t="str">
        <f t="shared" si="55"/>
        <v>Х</v>
      </c>
      <c r="R24" s="169" t="str">
        <f t="shared" si="55"/>
        <v>Х</v>
      </c>
      <c r="S24" s="169" t="str">
        <f t="shared" si="55"/>
        <v>Х</v>
      </c>
      <c r="T24" s="170" t="str">
        <f t="shared" si="55"/>
        <v>Х</v>
      </c>
      <c r="U24" s="170" t="str">
        <f t="shared" si="55"/>
        <v>Х</v>
      </c>
      <c r="V24" s="170" t="str">
        <f t="shared" si="55"/>
        <v>Х</v>
      </c>
      <c r="W24" s="169" t="str">
        <f t="shared" si="55"/>
        <v>Х</v>
      </c>
      <c r="X24" s="169" t="str">
        <f t="shared" si="55"/>
        <v>Х</v>
      </c>
      <c r="Y24" s="169" t="str">
        <f t="shared" si="55"/>
        <v>Х</v>
      </c>
      <c r="Z24" s="170" t="str">
        <f t="shared" si="55"/>
        <v>Х</v>
      </c>
      <c r="AA24" s="170" t="str">
        <f t="shared" si="55"/>
        <v>Х</v>
      </c>
      <c r="AB24" s="170" t="str">
        <f t="shared" si="55"/>
        <v>Х</v>
      </c>
      <c r="AC24" s="169" t="str">
        <f t="shared" si="55"/>
        <v>Х</v>
      </c>
      <c r="AD24" s="169" t="str">
        <f t="shared" si="55"/>
        <v>Х</v>
      </c>
      <c r="AE24" s="169" t="str">
        <f t="shared" si="55"/>
        <v>Х</v>
      </c>
      <c r="AF24" s="170" t="str">
        <f t="shared" si="55"/>
        <v>Х</v>
      </c>
      <c r="AG24" s="170" t="str">
        <f t="shared" si="55"/>
        <v>Х</v>
      </c>
      <c r="AH24" s="170" t="str">
        <f t="shared" si="55"/>
        <v>Х</v>
      </c>
      <c r="AI24" s="169" t="str">
        <f t="shared" si="55"/>
        <v>Х</v>
      </c>
      <c r="AJ24" s="169" t="str">
        <f t="shared" si="55"/>
        <v>Х</v>
      </c>
      <c r="AK24" s="169" t="str">
        <f t="shared" si="55"/>
        <v>Х</v>
      </c>
      <c r="AL24" s="170" t="str">
        <f t="shared" si="55"/>
        <v>Х</v>
      </c>
      <c r="AM24" s="170" t="str">
        <f t="shared" si="55"/>
        <v>Х</v>
      </c>
      <c r="AN24" s="170" t="str">
        <f t="shared" si="55"/>
        <v>Х</v>
      </c>
      <c r="AO24" s="169" t="str">
        <f t="shared" si="55"/>
        <v>Х</v>
      </c>
      <c r="AP24" s="169" t="str">
        <f t="shared" si="55"/>
        <v>Х</v>
      </c>
      <c r="AQ24" s="169" t="str">
        <f t="shared" si="55"/>
        <v>Х</v>
      </c>
      <c r="AR24" s="265"/>
    </row>
    <row r="25" spans="1:44" ht="20.25" customHeight="1">
      <c r="A25" s="247"/>
      <c r="B25" s="247"/>
      <c r="C25" s="247"/>
      <c r="D25" s="126" t="s">
        <v>43</v>
      </c>
      <c r="E25" s="169">
        <f t="shared" ref="E25:AQ25" si="56">E33</f>
        <v>0</v>
      </c>
      <c r="F25" s="169">
        <f t="shared" si="56"/>
        <v>0</v>
      </c>
      <c r="G25" s="180">
        <f t="shared" si="56"/>
        <v>0</v>
      </c>
      <c r="H25" s="170" t="str">
        <f t="shared" si="56"/>
        <v>Х</v>
      </c>
      <c r="I25" s="170" t="str">
        <f t="shared" si="56"/>
        <v>Х</v>
      </c>
      <c r="J25" s="170" t="str">
        <f t="shared" si="56"/>
        <v>Х</v>
      </c>
      <c r="K25" s="169" t="str">
        <f t="shared" si="56"/>
        <v>Х</v>
      </c>
      <c r="L25" s="169" t="str">
        <f t="shared" si="56"/>
        <v>Х</v>
      </c>
      <c r="M25" s="169" t="str">
        <f t="shared" si="56"/>
        <v>Х</v>
      </c>
      <c r="N25" s="170" t="str">
        <f t="shared" si="56"/>
        <v>Х</v>
      </c>
      <c r="O25" s="170" t="str">
        <f t="shared" si="56"/>
        <v>Х</v>
      </c>
      <c r="P25" s="170" t="str">
        <f t="shared" si="56"/>
        <v>Х</v>
      </c>
      <c r="Q25" s="169" t="str">
        <f t="shared" si="56"/>
        <v>Х</v>
      </c>
      <c r="R25" s="169" t="str">
        <f t="shared" si="56"/>
        <v>Х</v>
      </c>
      <c r="S25" s="169" t="str">
        <f t="shared" si="56"/>
        <v>Х</v>
      </c>
      <c r="T25" s="170" t="str">
        <f t="shared" si="56"/>
        <v>Х</v>
      </c>
      <c r="U25" s="170" t="str">
        <f t="shared" si="56"/>
        <v>Х</v>
      </c>
      <c r="V25" s="170" t="str">
        <f t="shared" si="56"/>
        <v>Х</v>
      </c>
      <c r="W25" s="169" t="str">
        <f t="shared" si="56"/>
        <v>Х</v>
      </c>
      <c r="X25" s="169" t="str">
        <f t="shared" si="56"/>
        <v>Х</v>
      </c>
      <c r="Y25" s="169" t="str">
        <f t="shared" si="56"/>
        <v>Х</v>
      </c>
      <c r="Z25" s="170" t="str">
        <f t="shared" si="56"/>
        <v>Х</v>
      </c>
      <c r="AA25" s="170" t="str">
        <f t="shared" si="56"/>
        <v>Х</v>
      </c>
      <c r="AB25" s="170" t="str">
        <f t="shared" si="56"/>
        <v>Х</v>
      </c>
      <c r="AC25" s="169" t="str">
        <f t="shared" si="56"/>
        <v>Х</v>
      </c>
      <c r="AD25" s="169" t="str">
        <f t="shared" si="56"/>
        <v>Х</v>
      </c>
      <c r="AE25" s="169" t="str">
        <f t="shared" si="56"/>
        <v>Х</v>
      </c>
      <c r="AF25" s="170" t="str">
        <f t="shared" si="56"/>
        <v>Х</v>
      </c>
      <c r="AG25" s="170" t="str">
        <f t="shared" si="56"/>
        <v>Х</v>
      </c>
      <c r="AH25" s="170" t="str">
        <f t="shared" si="56"/>
        <v>Х</v>
      </c>
      <c r="AI25" s="169" t="str">
        <f t="shared" si="56"/>
        <v>Х</v>
      </c>
      <c r="AJ25" s="169" t="str">
        <f t="shared" si="56"/>
        <v>Х</v>
      </c>
      <c r="AK25" s="169" t="str">
        <f t="shared" si="56"/>
        <v>Х</v>
      </c>
      <c r="AL25" s="170" t="str">
        <f t="shared" si="56"/>
        <v>Х</v>
      </c>
      <c r="AM25" s="170" t="str">
        <f t="shared" si="56"/>
        <v>Х</v>
      </c>
      <c r="AN25" s="170" t="str">
        <f t="shared" si="56"/>
        <v>Х</v>
      </c>
      <c r="AO25" s="169" t="str">
        <f t="shared" si="56"/>
        <v>Х</v>
      </c>
      <c r="AP25" s="169" t="str">
        <f t="shared" si="56"/>
        <v>Х</v>
      </c>
      <c r="AQ25" s="169" t="str">
        <f t="shared" si="56"/>
        <v>Х</v>
      </c>
      <c r="AR25" s="265"/>
    </row>
    <row r="26" spans="1:44" ht="30" customHeight="1">
      <c r="A26" s="247"/>
      <c r="B26" s="247"/>
      <c r="C26" s="247"/>
      <c r="D26" s="126" t="s">
        <v>262</v>
      </c>
      <c r="E26" s="169">
        <f t="shared" ref="E26:AQ26" si="57">E34</f>
        <v>0</v>
      </c>
      <c r="F26" s="169">
        <f t="shared" si="57"/>
        <v>0</v>
      </c>
      <c r="G26" s="180">
        <f t="shared" si="57"/>
        <v>0</v>
      </c>
      <c r="H26" s="170" t="str">
        <f t="shared" si="57"/>
        <v>Х</v>
      </c>
      <c r="I26" s="170" t="str">
        <f t="shared" si="57"/>
        <v>Х</v>
      </c>
      <c r="J26" s="170" t="str">
        <f t="shared" si="57"/>
        <v>Х</v>
      </c>
      <c r="K26" s="169" t="str">
        <f t="shared" si="57"/>
        <v>Х</v>
      </c>
      <c r="L26" s="169" t="str">
        <f t="shared" si="57"/>
        <v>Х</v>
      </c>
      <c r="M26" s="169" t="str">
        <f t="shared" si="57"/>
        <v>Х</v>
      </c>
      <c r="N26" s="170" t="str">
        <f t="shared" si="57"/>
        <v>Х</v>
      </c>
      <c r="O26" s="170" t="str">
        <f t="shared" si="57"/>
        <v>Х</v>
      </c>
      <c r="P26" s="170" t="str">
        <f t="shared" si="57"/>
        <v>Х</v>
      </c>
      <c r="Q26" s="169" t="str">
        <f t="shared" si="57"/>
        <v>Х</v>
      </c>
      <c r="R26" s="169" t="str">
        <f t="shared" si="57"/>
        <v>Х</v>
      </c>
      <c r="S26" s="169" t="str">
        <f t="shared" si="57"/>
        <v>Х</v>
      </c>
      <c r="T26" s="170" t="str">
        <f t="shared" si="57"/>
        <v>Х</v>
      </c>
      <c r="U26" s="170" t="str">
        <f t="shared" si="57"/>
        <v>Х</v>
      </c>
      <c r="V26" s="170" t="str">
        <f t="shared" si="57"/>
        <v>Х</v>
      </c>
      <c r="W26" s="169" t="str">
        <f t="shared" si="57"/>
        <v>Х</v>
      </c>
      <c r="X26" s="169" t="str">
        <f t="shared" si="57"/>
        <v>Х</v>
      </c>
      <c r="Y26" s="169" t="str">
        <f t="shared" si="57"/>
        <v>Х</v>
      </c>
      <c r="Z26" s="170" t="str">
        <f t="shared" si="57"/>
        <v>Х</v>
      </c>
      <c r="AA26" s="170" t="str">
        <f t="shared" si="57"/>
        <v>Х</v>
      </c>
      <c r="AB26" s="170" t="str">
        <f t="shared" si="57"/>
        <v>Х</v>
      </c>
      <c r="AC26" s="169" t="str">
        <f t="shared" si="57"/>
        <v>Х</v>
      </c>
      <c r="AD26" s="169" t="str">
        <f t="shared" si="57"/>
        <v>Х</v>
      </c>
      <c r="AE26" s="169" t="str">
        <f t="shared" si="57"/>
        <v>Х</v>
      </c>
      <c r="AF26" s="170" t="str">
        <f t="shared" si="57"/>
        <v>Х</v>
      </c>
      <c r="AG26" s="170" t="str">
        <f t="shared" si="57"/>
        <v>Х</v>
      </c>
      <c r="AH26" s="170" t="str">
        <f t="shared" si="57"/>
        <v>Х</v>
      </c>
      <c r="AI26" s="169" t="str">
        <f t="shared" si="57"/>
        <v>Х</v>
      </c>
      <c r="AJ26" s="169" t="str">
        <f t="shared" si="57"/>
        <v>Х</v>
      </c>
      <c r="AK26" s="169" t="str">
        <f t="shared" si="57"/>
        <v>Х</v>
      </c>
      <c r="AL26" s="170" t="str">
        <f t="shared" si="57"/>
        <v>Х</v>
      </c>
      <c r="AM26" s="170" t="str">
        <f t="shared" si="57"/>
        <v>Х</v>
      </c>
      <c r="AN26" s="170" t="str">
        <f t="shared" si="57"/>
        <v>Х</v>
      </c>
      <c r="AO26" s="169" t="str">
        <f t="shared" si="57"/>
        <v>Х</v>
      </c>
      <c r="AP26" s="169" t="str">
        <f t="shared" si="57"/>
        <v>Х</v>
      </c>
      <c r="AQ26" s="169" t="str">
        <f t="shared" si="57"/>
        <v>Х</v>
      </c>
      <c r="AR26" s="265"/>
    </row>
    <row r="27" spans="1:44" ht="30" customHeight="1">
      <c r="A27" s="246" t="s">
        <v>266</v>
      </c>
      <c r="B27" s="247"/>
      <c r="C27" s="247"/>
      <c r="D27" s="185" t="s">
        <v>41</v>
      </c>
      <c r="E27" s="186">
        <f>E28+E29</f>
        <v>11817.5</v>
      </c>
      <c r="F27" s="186">
        <f>F28+F29</f>
        <v>1893</v>
      </c>
      <c r="G27" s="187">
        <f t="shared" si="0"/>
        <v>16.018616458641844</v>
      </c>
      <c r="H27" s="186">
        <f>H28+H29</f>
        <v>593.4</v>
      </c>
      <c r="I27" s="186">
        <f>I28+I29</f>
        <v>593.4</v>
      </c>
      <c r="J27" s="186">
        <f t="shared" si="1"/>
        <v>100</v>
      </c>
      <c r="K27" s="186">
        <f>K28+K29</f>
        <v>632.1</v>
      </c>
      <c r="L27" s="186">
        <f>L28+L29</f>
        <v>632.1</v>
      </c>
      <c r="M27" s="186">
        <f t="shared" si="41"/>
        <v>100</v>
      </c>
      <c r="N27" s="186">
        <f>N28+N29</f>
        <v>667.5</v>
      </c>
      <c r="O27" s="186">
        <f>O28+O29</f>
        <v>667.5</v>
      </c>
      <c r="P27" s="186">
        <f t="shared" si="42"/>
        <v>100</v>
      </c>
      <c r="Q27" s="186">
        <f>Q28+Q29</f>
        <v>585.19999999999993</v>
      </c>
      <c r="R27" s="186">
        <f>R28+R29</f>
        <v>0</v>
      </c>
      <c r="S27" s="186">
        <f t="shared" si="43"/>
        <v>0</v>
      </c>
      <c r="T27" s="186">
        <f>T28+T29</f>
        <v>586.29999999999995</v>
      </c>
      <c r="U27" s="186">
        <f>U28+U29</f>
        <v>0</v>
      </c>
      <c r="V27" s="186">
        <f t="shared" si="44"/>
        <v>0</v>
      </c>
      <c r="W27" s="186">
        <f>W28+W29</f>
        <v>587.29999999999995</v>
      </c>
      <c r="X27" s="186">
        <f>X28+X29</f>
        <v>0</v>
      </c>
      <c r="Y27" s="186">
        <f t="shared" si="45"/>
        <v>0</v>
      </c>
      <c r="Z27" s="186">
        <f>Z28+Z29</f>
        <v>588.29999999999995</v>
      </c>
      <c r="AA27" s="186">
        <f>AA28+AA29</f>
        <v>0</v>
      </c>
      <c r="AB27" s="186">
        <f t="shared" si="46"/>
        <v>0</v>
      </c>
      <c r="AC27" s="186">
        <f>AC28+AC29</f>
        <v>589.29999999999995</v>
      </c>
      <c r="AD27" s="186">
        <f>AD28+AD29</f>
        <v>0</v>
      </c>
      <c r="AE27" s="186">
        <f t="shared" si="47"/>
        <v>0</v>
      </c>
      <c r="AF27" s="186">
        <f>AF28+AF29</f>
        <v>590.29999999999995</v>
      </c>
      <c r="AG27" s="186">
        <f>AG28+AG29</f>
        <v>0</v>
      </c>
      <c r="AH27" s="186">
        <f t="shared" si="48"/>
        <v>0</v>
      </c>
      <c r="AI27" s="186">
        <f>AI28+AI29</f>
        <v>4420</v>
      </c>
      <c r="AJ27" s="186">
        <f>AJ28+AJ29</f>
        <v>0</v>
      </c>
      <c r="AK27" s="186">
        <f t="shared" si="49"/>
        <v>0</v>
      </c>
      <c r="AL27" s="186">
        <f>AL28+AL29</f>
        <v>591.4</v>
      </c>
      <c r="AM27" s="186">
        <f>AM28+AM29</f>
        <v>0</v>
      </c>
      <c r="AN27" s="186">
        <f t="shared" si="50"/>
        <v>0</v>
      </c>
      <c r="AO27" s="186">
        <f>AO28+AO29</f>
        <v>1386.3999999999999</v>
      </c>
      <c r="AP27" s="186">
        <f>AP28+AP29</f>
        <v>0</v>
      </c>
      <c r="AQ27" s="186">
        <f t="shared" si="51"/>
        <v>0</v>
      </c>
      <c r="AR27" s="265"/>
    </row>
    <row r="28" spans="1:44" ht="30" customHeight="1">
      <c r="A28" s="247"/>
      <c r="B28" s="247"/>
      <c r="C28" s="247"/>
      <c r="D28" s="126" t="s">
        <v>2</v>
      </c>
      <c r="E28" s="169">
        <f>H28+K28+N28+Q28+T28+W28+Z28+AC28+AF28+AI28+AL28+AO28</f>
        <v>0</v>
      </c>
      <c r="F28" s="169">
        <f t="shared" ref="F28:F29" si="58">I28+L28+O28+R28+U28+X28+AA28+AD28+AG28+AJ28+AM28+AP28</f>
        <v>0</v>
      </c>
      <c r="G28" s="180">
        <f t="shared" si="0"/>
        <v>0</v>
      </c>
      <c r="H28" s="170">
        <f>H20</f>
        <v>0</v>
      </c>
      <c r="I28" s="170">
        <f>I20</f>
        <v>0</v>
      </c>
      <c r="J28" s="170">
        <f t="shared" si="1"/>
        <v>0</v>
      </c>
      <c r="K28" s="169">
        <f>K20</f>
        <v>0</v>
      </c>
      <c r="L28" s="169">
        <f>L20</f>
        <v>0</v>
      </c>
      <c r="M28" s="169">
        <f t="shared" si="41"/>
        <v>0</v>
      </c>
      <c r="N28" s="170">
        <f>N20</f>
        <v>0</v>
      </c>
      <c r="O28" s="170">
        <f>O20</f>
        <v>0</v>
      </c>
      <c r="P28" s="170">
        <f t="shared" si="42"/>
        <v>0</v>
      </c>
      <c r="Q28" s="169">
        <f>Q20</f>
        <v>0</v>
      </c>
      <c r="R28" s="169">
        <f>R20</f>
        <v>0</v>
      </c>
      <c r="S28" s="169">
        <f t="shared" si="43"/>
        <v>0</v>
      </c>
      <c r="T28" s="170">
        <f>T20</f>
        <v>0</v>
      </c>
      <c r="U28" s="170">
        <f>U20</f>
        <v>0</v>
      </c>
      <c r="V28" s="170">
        <f t="shared" si="44"/>
        <v>0</v>
      </c>
      <c r="W28" s="169">
        <f>W20</f>
        <v>0</v>
      </c>
      <c r="X28" s="169">
        <f>X20</f>
        <v>0</v>
      </c>
      <c r="Y28" s="169">
        <f t="shared" si="45"/>
        <v>0</v>
      </c>
      <c r="Z28" s="170">
        <f>Z20</f>
        <v>0</v>
      </c>
      <c r="AA28" s="170">
        <f>AA20</f>
        <v>0</v>
      </c>
      <c r="AB28" s="170">
        <f t="shared" si="46"/>
        <v>0</v>
      </c>
      <c r="AC28" s="169">
        <f>AC20</f>
        <v>0</v>
      </c>
      <c r="AD28" s="169">
        <f>AD20</f>
        <v>0</v>
      </c>
      <c r="AE28" s="169">
        <f t="shared" si="47"/>
        <v>0</v>
      </c>
      <c r="AF28" s="170">
        <f>AF20</f>
        <v>0</v>
      </c>
      <c r="AG28" s="170">
        <f>AG20</f>
        <v>0</v>
      </c>
      <c r="AH28" s="170">
        <f t="shared" si="48"/>
        <v>0</v>
      </c>
      <c r="AI28" s="169">
        <f>AI20</f>
        <v>0</v>
      </c>
      <c r="AJ28" s="169">
        <f>AJ20</f>
        <v>0</v>
      </c>
      <c r="AK28" s="169">
        <f t="shared" si="49"/>
        <v>0</v>
      </c>
      <c r="AL28" s="170">
        <f>AL20</f>
        <v>0</v>
      </c>
      <c r="AM28" s="170">
        <f>AM20</f>
        <v>0</v>
      </c>
      <c r="AN28" s="170">
        <f t="shared" si="50"/>
        <v>0</v>
      </c>
      <c r="AO28" s="169">
        <f>AO20</f>
        <v>0</v>
      </c>
      <c r="AP28" s="169">
        <f>AP20</f>
        <v>0</v>
      </c>
      <c r="AQ28" s="169">
        <f t="shared" si="51"/>
        <v>0</v>
      </c>
      <c r="AR28" s="265"/>
    </row>
    <row r="29" spans="1:44" ht="30" customHeight="1">
      <c r="A29" s="247"/>
      <c r="B29" s="247"/>
      <c r="C29" s="247"/>
      <c r="D29" s="126" t="s">
        <v>43</v>
      </c>
      <c r="E29" s="169">
        <f>H29+K29+N29+Q29+T29+W29+Z29+AC29+AF29+AI29+AL29+AO29</f>
        <v>11817.5</v>
      </c>
      <c r="F29" s="169">
        <f t="shared" si="58"/>
        <v>1893</v>
      </c>
      <c r="G29" s="180">
        <f t="shared" si="0"/>
        <v>16.018616458641844</v>
      </c>
      <c r="H29" s="170">
        <f>H21</f>
        <v>593.4</v>
      </c>
      <c r="I29" s="170">
        <f>I21</f>
        <v>593.4</v>
      </c>
      <c r="J29" s="170">
        <f t="shared" si="1"/>
        <v>100</v>
      </c>
      <c r="K29" s="169">
        <f>K21</f>
        <v>632.1</v>
      </c>
      <c r="L29" s="169">
        <f>L21</f>
        <v>632.1</v>
      </c>
      <c r="M29" s="169">
        <f t="shared" si="41"/>
        <v>100</v>
      </c>
      <c r="N29" s="170">
        <f>N21</f>
        <v>667.5</v>
      </c>
      <c r="O29" s="170">
        <f>O21</f>
        <v>667.5</v>
      </c>
      <c r="P29" s="170">
        <f t="shared" si="42"/>
        <v>100</v>
      </c>
      <c r="Q29" s="169">
        <f>Q21</f>
        <v>585.19999999999993</v>
      </c>
      <c r="R29" s="169">
        <f>R21</f>
        <v>0</v>
      </c>
      <c r="S29" s="169">
        <f t="shared" si="43"/>
        <v>0</v>
      </c>
      <c r="T29" s="170">
        <f>T21</f>
        <v>586.29999999999995</v>
      </c>
      <c r="U29" s="170">
        <f>U21</f>
        <v>0</v>
      </c>
      <c r="V29" s="170">
        <f t="shared" si="44"/>
        <v>0</v>
      </c>
      <c r="W29" s="169">
        <f>W21</f>
        <v>587.29999999999995</v>
      </c>
      <c r="X29" s="169">
        <f>X21</f>
        <v>0</v>
      </c>
      <c r="Y29" s="169">
        <f t="shared" si="45"/>
        <v>0</v>
      </c>
      <c r="Z29" s="170">
        <f>Z21</f>
        <v>588.29999999999995</v>
      </c>
      <c r="AA29" s="170">
        <f>AA21</f>
        <v>0</v>
      </c>
      <c r="AB29" s="170">
        <f t="shared" si="46"/>
        <v>0</v>
      </c>
      <c r="AC29" s="169">
        <f>AC21</f>
        <v>589.29999999999995</v>
      </c>
      <c r="AD29" s="169">
        <f>AD21</f>
        <v>0</v>
      </c>
      <c r="AE29" s="169">
        <f t="shared" si="47"/>
        <v>0</v>
      </c>
      <c r="AF29" s="170">
        <f>AF21</f>
        <v>590.29999999999995</v>
      </c>
      <c r="AG29" s="170">
        <f>AG21</f>
        <v>0</v>
      </c>
      <c r="AH29" s="170">
        <f t="shared" si="48"/>
        <v>0</v>
      </c>
      <c r="AI29" s="169">
        <f>AI21</f>
        <v>4420</v>
      </c>
      <c r="AJ29" s="169">
        <f>AJ21</f>
        <v>0</v>
      </c>
      <c r="AK29" s="169">
        <f t="shared" si="49"/>
        <v>0</v>
      </c>
      <c r="AL29" s="170">
        <f>AL21</f>
        <v>591.4</v>
      </c>
      <c r="AM29" s="170">
        <f>AM21</f>
        <v>0</v>
      </c>
      <c r="AN29" s="170">
        <f t="shared" si="50"/>
        <v>0</v>
      </c>
      <c r="AO29" s="169">
        <f>AO21</f>
        <v>1386.3999999999999</v>
      </c>
      <c r="AP29" s="169">
        <f>AP21</f>
        <v>0</v>
      </c>
      <c r="AQ29" s="169">
        <f t="shared" si="51"/>
        <v>0</v>
      </c>
      <c r="AR29" s="265"/>
    </row>
    <row r="30" spans="1:44" ht="30" customHeight="1">
      <c r="A30" s="246" t="s">
        <v>264</v>
      </c>
      <c r="B30" s="246"/>
      <c r="C30" s="246"/>
      <c r="D30" s="185" t="s">
        <v>41</v>
      </c>
      <c r="E30" s="189">
        <f>SUM(E31:E34)</f>
        <v>0</v>
      </c>
      <c r="F30" s="189">
        <f>SUM(F31:F34)</f>
        <v>0</v>
      </c>
      <c r="G30" s="187">
        <f t="shared" si="0"/>
        <v>0</v>
      </c>
      <c r="H30" s="188" t="s">
        <v>265</v>
      </c>
      <c r="I30" s="188" t="s">
        <v>265</v>
      </c>
      <c r="J30" s="186" t="s">
        <v>265</v>
      </c>
      <c r="K30" s="188" t="s">
        <v>265</v>
      </c>
      <c r="L30" s="188" t="s">
        <v>265</v>
      </c>
      <c r="M30" s="186" t="s">
        <v>265</v>
      </c>
      <c r="N30" s="188" t="s">
        <v>265</v>
      </c>
      <c r="O30" s="188" t="s">
        <v>265</v>
      </c>
      <c r="P30" s="186" t="s">
        <v>265</v>
      </c>
      <c r="Q30" s="188" t="s">
        <v>265</v>
      </c>
      <c r="R30" s="188" t="s">
        <v>265</v>
      </c>
      <c r="S30" s="186" t="s">
        <v>265</v>
      </c>
      <c r="T30" s="188" t="s">
        <v>265</v>
      </c>
      <c r="U30" s="188" t="s">
        <v>265</v>
      </c>
      <c r="V30" s="186" t="s">
        <v>265</v>
      </c>
      <c r="W30" s="188" t="s">
        <v>265</v>
      </c>
      <c r="X30" s="188" t="s">
        <v>265</v>
      </c>
      <c r="Y30" s="186" t="s">
        <v>265</v>
      </c>
      <c r="Z30" s="188" t="s">
        <v>265</v>
      </c>
      <c r="AA30" s="188" t="s">
        <v>265</v>
      </c>
      <c r="AB30" s="186" t="s">
        <v>265</v>
      </c>
      <c r="AC30" s="188" t="s">
        <v>265</v>
      </c>
      <c r="AD30" s="188" t="s">
        <v>265</v>
      </c>
      <c r="AE30" s="186" t="s">
        <v>265</v>
      </c>
      <c r="AF30" s="188" t="s">
        <v>265</v>
      </c>
      <c r="AG30" s="188" t="s">
        <v>265</v>
      </c>
      <c r="AH30" s="186" t="s">
        <v>265</v>
      </c>
      <c r="AI30" s="188" t="s">
        <v>265</v>
      </c>
      <c r="AJ30" s="188" t="s">
        <v>265</v>
      </c>
      <c r="AK30" s="186" t="s">
        <v>265</v>
      </c>
      <c r="AL30" s="188" t="s">
        <v>265</v>
      </c>
      <c r="AM30" s="188" t="s">
        <v>265</v>
      </c>
      <c r="AN30" s="186" t="s">
        <v>265</v>
      </c>
      <c r="AO30" s="188" t="s">
        <v>265</v>
      </c>
      <c r="AP30" s="188" t="s">
        <v>265</v>
      </c>
      <c r="AQ30" s="186" t="s">
        <v>265</v>
      </c>
      <c r="AR30" s="263"/>
    </row>
    <row r="31" spans="1:44" ht="16.5" customHeight="1">
      <c r="A31" s="246"/>
      <c r="B31" s="246"/>
      <c r="C31" s="246"/>
      <c r="D31" s="126" t="s">
        <v>37</v>
      </c>
      <c r="E31" s="190">
        <v>0</v>
      </c>
      <c r="F31" s="190">
        <v>0</v>
      </c>
      <c r="G31" s="180">
        <f>IF(F31,F31/#REF!*100,0)</f>
        <v>0</v>
      </c>
      <c r="H31" s="160" t="s">
        <v>265</v>
      </c>
      <c r="I31" s="160" t="s">
        <v>265</v>
      </c>
      <c r="J31" s="170" t="s">
        <v>265</v>
      </c>
      <c r="K31" s="112" t="s">
        <v>265</v>
      </c>
      <c r="L31" s="112" t="s">
        <v>265</v>
      </c>
      <c r="M31" s="169" t="s">
        <v>265</v>
      </c>
      <c r="N31" s="160" t="s">
        <v>265</v>
      </c>
      <c r="O31" s="160" t="s">
        <v>265</v>
      </c>
      <c r="P31" s="170" t="s">
        <v>265</v>
      </c>
      <c r="Q31" s="112" t="s">
        <v>265</v>
      </c>
      <c r="R31" s="112" t="s">
        <v>265</v>
      </c>
      <c r="S31" s="169" t="s">
        <v>265</v>
      </c>
      <c r="T31" s="160" t="s">
        <v>265</v>
      </c>
      <c r="U31" s="160" t="s">
        <v>265</v>
      </c>
      <c r="V31" s="170" t="s">
        <v>265</v>
      </c>
      <c r="W31" s="112" t="s">
        <v>265</v>
      </c>
      <c r="X31" s="112" t="s">
        <v>265</v>
      </c>
      <c r="Y31" s="169" t="s">
        <v>265</v>
      </c>
      <c r="Z31" s="160" t="s">
        <v>265</v>
      </c>
      <c r="AA31" s="160" t="s">
        <v>265</v>
      </c>
      <c r="AB31" s="170" t="s">
        <v>265</v>
      </c>
      <c r="AC31" s="112" t="s">
        <v>265</v>
      </c>
      <c r="AD31" s="112" t="s">
        <v>265</v>
      </c>
      <c r="AE31" s="169" t="s">
        <v>265</v>
      </c>
      <c r="AF31" s="160" t="s">
        <v>265</v>
      </c>
      <c r="AG31" s="160" t="s">
        <v>265</v>
      </c>
      <c r="AH31" s="170" t="s">
        <v>265</v>
      </c>
      <c r="AI31" s="112" t="s">
        <v>265</v>
      </c>
      <c r="AJ31" s="112" t="s">
        <v>265</v>
      </c>
      <c r="AK31" s="169" t="s">
        <v>265</v>
      </c>
      <c r="AL31" s="160" t="s">
        <v>265</v>
      </c>
      <c r="AM31" s="160" t="s">
        <v>265</v>
      </c>
      <c r="AN31" s="170" t="s">
        <v>265</v>
      </c>
      <c r="AO31" s="112" t="s">
        <v>265</v>
      </c>
      <c r="AP31" s="112" t="s">
        <v>265</v>
      </c>
      <c r="AQ31" s="169" t="s">
        <v>265</v>
      </c>
      <c r="AR31" s="263"/>
    </row>
    <row r="32" spans="1:44" ht="30" customHeight="1">
      <c r="A32" s="246"/>
      <c r="B32" s="246"/>
      <c r="C32" s="246"/>
      <c r="D32" s="126" t="s">
        <v>2</v>
      </c>
      <c r="E32" s="190">
        <v>0</v>
      </c>
      <c r="F32" s="190">
        <v>0</v>
      </c>
      <c r="G32" s="180">
        <f>IF(F32,F32/E31*100,0)</f>
        <v>0</v>
      </c>
      <c r="H32" s="160" t="s">
        <v>265</v>
      </c>
      <c r="I32" s="160" t="s">
        <v>265</v>
      </c>
      <c r="J32" s="170" t="s">
        <v>265</v>
      </c>
      <c r="K32" s="112" t="s">
        <v>265</v>
      </c>
      <c r="L32" s="112" t="s">
        <v>265</v>
      </c>
      <c r="M32" s="169" t="s">
        <v>265</v>
      </c>
      <c r="N32" s="160" t="s">
        <v>265</v>
      </c>
      <c r="O32" s="160" t="s">
        <v>265</v>
      </c>
      <c r="P32" s="170" t="s">
        <v>265</v>
      </c>
      <c r="Q32" s="112" t="s">
        <v>265</v>
      </c>
      <c r="R32" s="112" t="s">
        <v>265</v>
      </c>
      <c r="S32" s="169" t="s">
        <v>265</v>
      </c>
      <c r="T32" s="160" t="s">
        <v>265</v>
      </c>
      <c r="U32" s="160" t="s">
        <v>265</v>
      </c>
      <c r="V32" s="170" t="s">
        <v>265</v>
      </c>
      <c r="W32" s="112" t="s">
        <v>265</v>
      </c>
      <c r="X32" s="112" t="s">
        <v>265</v>
      </c>
      <c r="Y32" s="169" t="s">
        <v>265</v>
      </c>
      <c r="Z32" s="160" t="s">
        <v>265</v>
      </c>
      <c r="AA32" s="160" t="s">
        <v>265</v>
      </c>
      <c r="AB32" s="170" t="s">
        <v>265</v>
      </c>
      <c r="AC32" s="112" t="s">
        <v>265</v>
      </c>
      <c r="AD32" s="112" t="s">
        <v>265</v>
      </c>
      <c r="AE32" s="169" t="s">
        <v>265</v>
      </c>
      <c r="AF32" s="160" t="s">
        <v>265</v>
      </c>
      <c r="AG32" s="160" t="s">
        <v>265</v>
      </c>
      <c r="AH32" s="170" t="s">
        <v>265</v>
      </c>
      <c r="AI32" s="112" t="s">
        <v>265</v>
      </c>
      <c r="AJ32" s="112" t="s">
        <v>265</v>
      </c>
      <c r="AK32" s="169" t="s">
        <v>265</v>
      </c>
      <c r="AL32" s="160" t="s">
        <v>265</v>
      </c>
      <c r="AM32" s="160" t="s">
        <v>265</v>
      </c>
      <c r="AN32" s="170" t="s">
        <v>265</v>
      </c>
      <c r="AO32" s="112" t="s">
        <v>265</v>
      </c>
      <c r="AP32" s="112" t="s">
        <v>265</v>
      </c>
      <c r="AQ32" s="169" t="s">
        <v>265</v>
      </c>
      <c r="AR32" s="263"/>
    </row>
    <row r="33" spans="1:44" ht="17.25" customHeight="1">
      <c r="A33" s="246"/>
      <c r="B33" s="246"/>
      <c r="C33" s="246"/>
      <c r="D33" s="126" t="s">
        <v>43</v>
      </c>
      <c r="E33" s="190">
        <v>0</v>
      </c>
      <c r="F33" s="190">
        <v>0</v>
      </c>
      <c r="G33" s="180">
        <f t="shared" si="0"/>
        <v>0</v>
      </c>
      <c r="H33" s="160" t="s">
        <v>265</v>
      </c>
      <c r="I33" s="160" t="s">
        <v>265</v>
      </c>
      <c r="J33" s="170" t="s">
        <v>265</v>
      </c>
      <c r="K33" s="112" t="s">
        <v>265</v>
      </c>
      <c r="L33" s="112" t="s">
        <v>265</v>
      </c>
      <c r="M33" s="169" t="s">
        <v>265</v>
      </c>
      <c r="N33" s="160" t="s">
        <v>265</v>
      </c>
      <c r="O33" s="160" t="s">
        <v>265</v>
      </c>
      <c r="P33" s="170" t="s">
        <v>265</v>
      </c>
      <c r="Q33" s="112" t="s">
        <v>265</v>
      </c>
      <c r="R33" s="112" t="s">
        <v>265</v>
      </c>
      <c r="S33" s="169" t="s">
        <v>265</v>
      </c>
      <c r="T33" s="160" t="s">
        <v>265</v>
      </c>
      <c r="U33" s="160" t="s">
        <v>265</v>
      </c>
      <c r="V33" s="170" t="s">
        <v>265</v>
      </c>
      <c r="W33" s="112" t="s">
        <v>265</v>
      </c>
      <c r="X33" s="112" t="s">
        <v>265</v>
      </c>
      <c r="Y33" s="169" t="s">
        <v>265</v>
      </c>
      <c r="Z33" s="160" t="s">
        <v>265</v>
      </c>
      <c r="AA33" s="160" t="s">
        <v>265</v>
      </c>
      <c r="AB33" s="170" t="s">
        <v>265</v>
      </c>
      <c r="AC33" s="112" t="s">
        <v>265</v>
      </c>
      <c r="AD33" s="112" t="s">
        <v>265</v>
      </c>
      <c r="AE33" s="169" t="s">
        <v>265</v>
      </c>
      <c r="AF33" s="160" t="s">
        <v>265</v>
      </c>
      <c r="AG33" s="160" t="s">
        <v>265</v>
      </c>
      <c r="AH33" s="170" t="s">
        <v>265</v>
      </c>
      <c r="AI33" s="112" t="s">
        <v>265</v>
      </c>
      <c r="AJ33" s="112" t="s">
        <v>265</v>
      </c>
      <c r="AK33" s="169" t="s">
        <v>265</v>
      </c>
      <c r="AL33" s="160" t="s">
        <v>265</v>
      </c>
      <c r="AM33" s="160" t="s">
        <v>265</v>
      </c>
      <c r="AN33" s="170" t="s">
        <v>265</v>
      </c>
      <c r="AO33" s="112" t="s">
        <v>265</v>
      </c>
      <c r="AP33" s="112" t="s">
        <v>265</v>
      </c>
      <c r="AQ33" s="169" t="s">
        <v>265</v>
      </c>
      <c r="AR33" s="263"/>
    </row>
    <row r="34" spans="1:44" ht="30" customHeight="1">
      <c r="A34" s="246"/>
      <c r="B34" s="246"/>
      <c r="C34" s="246"/>
      <c r="D34" s="126" t="s">
        <v>262</v>
      </c>
      <c r="E34" s="190">
        <v>0</v>
      </c>
      <c r="F34" s="190">
        <v>0</v>
      </c>
      <c r="G34" s="180">
        <f t="shared" si="0"/>
        <v>0</v>
      </c>
      <c r="H34" s="160" t="s">
        <v>265</v>
      </c>
      <c r="I34" s="160" t="s">
        <v>265</v>
      </c>
      <c r="J34" s="170" t="s">
        <v>265</v>
      </c>
      <c r="K34" s="112" t="s">
        <v>265</v>
      </c>
      <c r="L34" s="112" t="s">
        <v>265</v>
      </c>
      <c r="M34" s="169" t="s">
        <v>265</v>
      </c>
      <c r="N34" s="160" t="s">
        <v>265</v>
      </c>
      <c r="O34" s="160" t="s">
        <v>265</v>
      </c>
      <c r="P34" s="170" t="s">
        <v>265</v>
      </c>
      <c r="Q34" s="112" t="s">
        <v>265</v>
      </c>
      <c r="R34" s="112" t="s">
        <v>265</v>
      </c>
      <c r="S34" s="169" t="s">
        <v>265</v>
      </c>
      <c r="T34" s="160" t="s">
        <v>265</v>
      </c>
      <c r="U34" s="160" t="s">
        <v>265</v>
      </c>
      <c r="V34" s="170" t="s">
        <v>265</v>
      </c>
      <c r="W34" s="112" t="s">
        <v>265</v>
      </c>
      <c r="X34" s="112" t="s">
        <v>265</v>
      </c>
      <c r="Y34" s="169" t="s">
        <v>265</v>
      </c>
      <c r="Z34" s="160" t="s">
        <v>265</v>
      </c>
      <c r="AA34" s="160" t="s">
        <v>265</v>
      </c>
      <c r="AB34" s="170" t="s">
        <v>265</v>
      </c>
      <c r="AC34" s="112" t="s">
        <v>265</v>
      </c>
      <c r="AD34" s="112" t="s">
        <v>265</v>
      </c>
      <c r="AE34" s="169" t="s">
        <v>265</v>
      </c>
      <c r="AF34" s="160" t="s">
        <v>265</v>
      </c>
      <c r="AG34" s="160" t="s">
        <v>265</v>
      </c>
      <c r="AH34" s="170" t="s">
        <v>265</v>
      </c>
      <c r="AI34" s="112" t="s">
        <v>265</v>
      </c>
      <c r="AJ34" s="112" t="s">
        <v>265</v>
      </c>
      <c r="AK34" s="169" t="s">
        <v>265</v>
      </c>
      <c r="AL34" s="160" t="s">
        <v>265</v>
      </c>
      <c r="AM34" s="160" t="s">
        <v>265</v>
      </c>
      <c r="AN34" s="170" t="s">
        <v>265</v>
      </c>
      <c r="AO34" s="112" t="s">
        <v>265</v>
      </c>
      <c r="AP34" s="112" t="s">
        <v>265</v>
      </c>
      <c r="AQ34" s="169" t="s">
        <v>265</v>
      </c>
      <c r="AR34" s="263"/>
    </row>
    <row r="35" spans="1:44" ht="30" customHeight="1">
      <c r="A35" s="250" t="s">
        <v>1</v>
      </c>
      <c r="B35" s="251" t="s">
        <v>291</v>
      </c>
      <c r="C35" s="251" t="s">
        <v>281</v>
      </c>
      <c r="D35" s="185" t="s">
        <v>41</v>
      </c>
      <c r="E35" s="186">
        <f>E36</f>
        <v>836.99999999999989</v>
      </c>
      <c r="F35" s="186">
        <f>F36</f>
        <v>191.3</v>
      </c>
      <c r="G35" s="187">
        <f t="shared" si="0"/>
        <v>22.855436081242537</v>
      </c>
      <c r="H35" s="186">
        <f>H36</f>
        <v>64.400000000000006</v>
      </c>
      <c r="I35" s="186">
        <f>I36</f>
        <v>64.400000000000006</v>
      </c>
      <c r="J35" s="186">
        <f>IF(I35,I35/H35*100,0)</f>
        <v>100</v>
      </c>
      <c r="K35" s="186">
        <f t="shared" ref="K35:L35" si="59">K36</f>
        <v>63.4</v>
      </c>
      <c r="L35" s="186">
        <f t="shared" si="59"/>
        <v>63.4</v>
      </c>
      <c r="M35" s="186">
        <f t="shared" ref="M35:M36" si="60">IF(L35,L35/K35*100,0)</f>
        <v>100</v>
      </c>
      <c r="N35" s="186">
        <f t="shared" ref="N35:O35" si="61">N36</f>
        <v>63.5</v>
      </c>
      <c r="O35" s="186">
        <f t="shared" si="61"/>
        <v>63.5</v>
      </c>
      <c r="P35" s="186">
        <f t="shared" ref="P35:P36" si="62">IF(O35,O35/N35*100,0)</f>
        <v>100</v>
      </c>
      <c r="Q35" s="186">
        <f t="shared" ref="Q35:R35" si="63">Q36</f>
        <v>64.3</v>
      </c>
      <c r="R35" s="186">
        <f t="shared" si="63"/>
        <v>0</v>
      </c>
      <c r="S35" s="186">
        <f t="shared" ref="S35:S36" si="64">IF(R35,R35/Q35*100,0)</f>
        <v>0</v>
      </c>
      <c r="T35" s="186">
        <f t="shared" ref="T35:U35" si="65">T36</f>
        <v>64.400000000000006</v>
      </c>
      <c r="U35" s="186">
        <f t="shared" si="65"/>
        <v>0</v>
      </c>
      <c r="V35" s="186">
        <f t="shared" ref="V35:V36" si="66">IF(U35,U35/T35*100,0)</f>
        <v>0</v>
      </c>
      <c r="W35" s="186">
        <f t="shared" ref="W35:X35" si="67">W36</f>
        <v>64.400000000000006</v>
      </c>
      <c r="X35" s="186">
        <f t="shared" si="67"/>
        <v>0</v>
      </c>
      <c r="Y35" s="186">
        <f t="shared" ref="Y35:Y36" si="68">IF(X35,X35/W35*100,0)</f>
        <v>0</v>
      </c>
      <c r="Z35" s="186">
        <f t="shared" ref="Z35:AA35" si="69">Z36</f>
        <v>64.400000000000006</v>
      </c>
      <c r="AA35" s="186">
        <f t="shared" si="69"/>
        <v>0</v>
      </c>
      <c r="AB35" s="186">
        <f t="shared" ref="AB35:AB36" si="70">IF(AA35,AA35/Z35*100,0)</f>
        <v>0</v>
      </c>
      <c r="AC35" s="186">
        <f t="shared" ref="AC35:AD35" si="71">AC36</f>
        <v>64.400000000000006</v>
      </c>
      <c r="AD35" s="186">
        <f t="shared" si="71"/>
        <v>0</v>
      </c>
      <c r="AE35" s="186">
        <f t="shared" ref="AE35:AE36" si="72">IF(AD35,AD35/AC35*100,0)</f>
        <v>0</v>
      </c>
      <c r="AF35" s="186">
        <f t="shared" ref="AF35:AG35" si="73">AF36</f>
        <v>64.400000000000006</v>
      </c>
      <c r="AG35" s="186">
        <f t="shared" si="73"/>
        <v>0</v>
      </c>
      <c r="AH35" s="186">
        <f t="shared" ref="AH35:AH36" si="74">IF(AG35,AG35/AF35*100,0)</f>
        <v>0</v>
      </c>
      <c r="AI35" s="186">
        <f t="shared" ref="AI35:AJ35" si="75">AI36</f>
        <v>64.400000000000006</v>
      </c>
      <c r="AJ35" s="186">
        <f t="shared" si="75"/>
        <v>0</v>
      </c>
      <c r="AK35" s="186">
        <f t="shared" ref="AK35:AK36" si="76">IF(AJ35,AJ35/AI35*100,0)</f>
        <v>0</v>
      </c>
      <c r="AL35" s="186">
        <f t="shared" ref="AL35:AM35" si="77">AL36</f>
        <v>64.400000000000006</v>
      </c>
      <c r="AM35" s="186">
        <f t="shared" si="77"/>
        <v>0</v>
      </c>
      <c r="AN35" s="186">
        <f t="shared" ref="AN35:AN36" si="78">IF(AM35,AM35/AL35*100,0)</f>
        <v>0</v>
      </c>
      <c r="AO35" s="186">
        <f t="shared" ref="AO35:AP35" si="79">AO36</f>
        <v>130.6</v>
      </c>
      <c r="AP35" s="186">
        <f t="shared" si="79"/>
        <v>0</v>
      </c>
      <c r="AQ35" s="186">
        <f t="shared" ref="AQ35:AQ36" si="80">IF(AP35,AP35/AO35*100,0)</f>
        <v>0</v>
      </c>
      <c r="AR35" s="266"/>
    </row>
    <row r="36" spans="1:44" ht="85.5" customHeight="1">
      <c r="A36" s="250"/>
      <c r="B36" s="251"/>
      <c r="C36" s="251"/>
      <c r="D36" s="126" t="s">
        <v>43</v>
      </c>
      <c r="E36" s="169">
        <f>H36+K36+N36+Q36+T36+W36+Z36+AC36+AF36+AI36+AL36+AO36</f>
        <v>836.99999999999989</v>
      </c>
      <c r="F36" s="169">
        <f t="shared" ref="F36" si="81">I36+L36+O36+R36+U36+X36+AA36+AD36+AG36+AJ36+AM36+AP36</f>
        <v>191.3</v>
      </c>
      <c r="G36" s="180">
        <f t="shared" si="0"/>
        <v>22.855436081242537</v>
      </c>
      <c r="H36" s="170">
        <f>H38</f>
        <v>64.400000000000006</v>
      </c>
      <c r="I36" s="170">
        <f>I38</f>
        <v>64.400000000000006</v>
      </c>
      <c r="J36" s="170">
        <f t="shared" ref="J36:J50" si="82">IF(I36,I36/H36*100,0)</f>
        <v>100</v>
      </c>
      <c r="K36" s="169">
        <f t="shared" ref="K36:L36" si="83">K38</f>
        <v>63.4</v>
      </c>
      <c r="L36" s="169">
        <f t="shared" si="83"/>
        <v>63.4</v>
      </c>
      <c r="M36" s="169">
        <f t="shared" si="60"/>
        <v>100</v>
      </c>
      <c r="N36" s="170">
        <f t="shared" ref="N36:O36" si="84">N38</f>
        <v>63.5</v>
      </c>
      <c r="O36" s="170">
        <f t="shared" si="84"/>
        <v>63.5</v>
      </c>
      <c r="P36" s="170">
        <f t="shared" si="62"/>
        <v>100</v>
      </c>
      <c r="Q36" s="169">
        <f t="shared" ref="Q36:R36" si="85">Q38</f>
        <v>64.3</v>
      </c>
      <c r="R36" s="169">
        <f t="shared" si="85"/>
        <v>0</v>
      </c>
      <c r="S36" s="169">
        <f t="shared" si="64"/>
        <v>0</v>
      </c>
      <c r="T36" s="170">
        <f t="shared" ref="T36:U36" si="86">T38</f>
        <v>64.400000000000006</v>
      </c>
      <c r="U36" s="170">
        <f t="shared" si="86"/>
        <v>0</v>
      </c>
      <c r="V36" s="170">
        <f t="shared" si="66"/>
        <v>0</v>
      </c>
      <c r="W36" s="169">
        <f t="shared" ref="W36:X36" si="87">W38</f>
        <v>64.400000000000006</v>
      </c>
      <c r="X36" s="169">
        <f t="shared" si="87"/>
        <v>0</v>
      </c>
      <c r="Y36" s="169">
        <f t="shared" si="68"/>
        <v>0</v>
      </c>
      <c r="Z36" s="170">
        <f t="shared" ref="Z36:AA36" si="88">Z38</f>
        <v>64.400000000000006</v>
      </c>
      <c r="AA36" s="170">
        <f t="shared" si="88"/>
        <v>0</v>
      </c>
      <c r="AB36" s="170">
        <f t="shared" si="70"/>
        <v>0</v>
      </c>
      <c r="AC36" s="169">
        <f t="shared" ref="AC36:AD36" si="89">AC38</f>
        <v>64.400000000000006</v>
      </c>
      <c r="AD36" s="169">
        <f t="shared" si="89"/>
        <v>0</v>
      </c>
      <c r="AE36" s="169">
        <f t="shared" si="72"/>
        <v>0</v>
      </c>
      <c r="AF36" s="170">
        <f t="shared" ref="AF36:AG36" si="90">AF38</f>
        <v>64.400000000000006</v>
      </c>
      <c r="AG36" s="170">
        <f t="shared" si="90"/>
        <v>0</v>
      </c>
      <c r="AH36" s="170">
        <f t="shared" si="74"/>
        <v>0</v>
      </c>
      <c r="AI36" s="169">
        <f t="shared" ref="AI36:AJ36" si="91">AI38</f>
        <v>64.400000000000006</v>
      </c>
      <c r="AJ36" s="169">
        <f t="shared" si="91"/>
        <v>0</v>
      </c>
      <c r="AK36" s="169">
        <f t="shared" si="76"/>
        <v>0</v>
      </c>
      <c r="AL36" s="170">
        <f t="shared" ref="AL36:AM36" si="92">AL38</f>
        <v>64.400000000000006</v>
      </c>
      <c r="AM36" s="170">
        <f t="shared" si="92"/>
        <v>0</v>
      </c>
      <c r="AN36" s="170">
        <f t="shared" si="78"/>
        <v>0</v>
      </c>
      <c r="AO36" s="169">
        <f t="shared" ref="AO36:AP36" si="93">AO38</f>
        <v>130.6</v>
      </c>
      <c r="AP36" s="169">
        <f t="shared" si="93"/>
        <v>0</v>
      </c>
      <c r="AQ36" s="169">
        <f t="shared" si="80"/>
        <v>0</v>
      </c>
      <c r="AR36" s="267"/>
    </row>
    <row r="37" spans="1:44" ht="30" customHeight="1">
      <c r="A37" s="250" t="s">
        <v>280</v>
      </c>
      <c r="B37" s="251" t="s">
        <v>292</v>
      </c>
      <c r="C37" s="251" t="s">
        <v>281</v>
      </c>
      <c r="D37" s="184" t="s">
        <v>41</v>
      </c>
      <c r="E37" s="182">
        <f>E38</f>
        <v>836.99999999999989</v>
      </c>
      <c r="F37" s="182">
        <f>F38</f>
        <v>191.3</v>
      </c>
      <c r="G37" s="183">
        <f t="shared" si="0"/>
        <v>22.855436081242537</v>
      </c>
      <c r="H37" s="182">
        <f>H38</f>
        <v>64.400000000000006</v>
      </c>
      <c r="I37" s="182">
        <f>I38</f>
        <v>64.400000000000006</v>
      </c>
      <c r="J37" s="182">
        <f t="shared" si="82"/>
        <v>100</v>
      </c>
      <c r="K37" s="182">
        <f>K38</f>
        <v>63.4</v>
      </c>
      <c r="L37" s="182">
        <f>L38</f>
        <v>63.4</v>
      </c>
      <c r="M37" s="182">
        <f t="shared" ref="M37:M50" si="94">IF(L37,L37/K37*100,0)</f>
        <v>100</v>
      </c>
      <c r="N37" s="182">
        <f>N38</f>
        <v>63.5</v>
      </c>
      <c r="O37" s="182">
        <f>O38</f>
        <v>63.5</v>
      </c>
      <c r="P37" s="182">
        <f t="shared" ref="P37:P50" si="95">IF(O37,O37/N37*100,0)</f>
        <v>100</v>
      </c>
      <c r="Q37" s="182">
        <f>Q38</f>
        <v>64.3</v>
      </c>
      <c r="R37" s="182">
        <f>R38</f>
        <v>0</v>
      </c>
      <c r="S37" s="182">
        <f t="shared" ref="S37:S50" si="96">IF(R37,R37/Q37*100,0)</f>
        <v>0</v>
      </c>
      <c r="T37" s="182">
        <f>T38</f>
        <v>64.400000000000006</v>
      </c>
      <c r="U37" s="182">
        <f>U38</f>
        <v>0</v>
      </c>
      <c r="V37" s="182">
        <f t="shared" ref="V37:V50" si="97">IF(U37,U37/T37*100,0)</f>
        <v>0</v>
      </c>
      <c r="W37" s="182">
        <f>W38</f>
        <v>64.400000000000006</v>
      </c>
      <c r="X37" s="182">
        <f>X38</f>
        <v>0</v>
      </c>
      <c r="Y37" s="182">
        <f t="shared" ref="Y37:Y50" si="98">IF(X37,X37/W37*100,0)</f>
        <v>0</v>
      </c>
      <c r="Z37" s="182">
        <f>Z38</f>
        <v>64.400000000000006</v>
      </c>
      <c r="AA37" s="182">
        <f>AA38</f>
        <v>0</v>
      </c>
      <c r="AB37" s="182">
        <f t="shared" ref="AB37:AB50" si="99">IF(AA37,AA37/Z37*100,0)</f>
        <v>0</v>
      </c>
      <c r="AC37" s="182">
        <f>AC38</f>
        <v>64.400000000000006</v>
      </c>
      <c r="AD37" s="182">
        <f>AD38</f>
        <v>0</v>
      </c>
      <c r="AE37" s="182">
        <f t="shared" ref="AE37:AE50" si="100">IF(AD37,AD37/AC37*100,0)</f>
        <v>0</v>
      </c>
      <c r="AF37" s="182">
        <f>AF38</f>
        <v>64.400000000000006</v>
      </c>
      <c r="AG37" s="182">
        <f>AG38</f>
        <v>0</v>
      </c>
      <c r="AH37" s="182">
        <f t="shared" ref="AH37:AH50" si="101">IF(AG37,AG37/AF37*100,0)</f>
        <v>0</v>
      </c>
      <c r="AI37" s="182">
        <f>AI38</f>
        <v>64.400000000000006</v>
      </c>
      <c r="AJ37" s="182">
        <f>AJ38</f>
        <v>0</v>
      </c>
      <c r="AK37" s="182">
        <f t="shared" ref="AK37:AK50" si="102">IF(AJ37,AJ37/AI37*100,0)</f>
        <v>0</v>
      </c>
      <c r="AL37" s="182">
        <f>AL38</f>
        <v>64.400000000000006</v>
      </c>
      <c r="AM37" s="182">
        <f>AM38</f>
        <v>0</v>
      </c>
      <c r="AN37" s="182">
        <f t="shared" ref="AN37:AN50" si="103">IF(AM37,AM37/AL37*100,0)</f>
        <v>0</v>
      </c>
      <c r="AO37" s="182">
        <f>AO38</f>
        <v>130.6</v>
      </c>
      <c r="AP37" s="182">
        <f>AP38</f>
        <v>0</v>
      </c>
      <c r="AQ37" s="182">
        <f t="shared" ref="AQ37:AQ50" si="104">IF(AP37,AP37/AO37*100,0)</f>
        <v>0</v>
      </c>
      <c r="AR37" s="266"/>
    </row>
    <row r="38" spans="1:44" ht="84.75" customHeight="1">
      <c r="A38" s="250"/>
      <c r="B38" s="251"/>
      <c r="C38" s="251"/>
      <c r="D38" s="126" t="s">
        <v>43</v>
      </c>
      <c r="E38" s="169">
        <f>H38+K38+N38+Q38+T38+W38+Z38+AC38+AF38+AI38+AL38+AO38</f>
        <v>836.99999999999989</v>
      </c>
      <c r="F38" s="169">
        <f t="shared" ref="F38" si="105">I38+L38+O38+R38+U38+X38+AA38+AD38+AG38+AJ38+AM38+AP38</f>
        <v>191.3</v>
      </c>
      <c r="G38" s="180">
        <f t="shared" si="0"/>
        <v>22.855436081242537</v>
      </c>
      <c r="H38" s="170">
        <v>64.400000000000006</v>
      </c>
      <c r="I38" s="170">
        <v>64.400000000000006</v>
      </c>
      <c r="J38" s="170">
        <f t="shared" si="82"/>
        <v>100</v>
      </c>
      <c r="K38" s="169">
        <v>63.4</v>
      </c>
      <c r="L38" s="169">
        <v>63.4</v>
      </c>
      <c r="M38" s="169">
        <f t="shared" si="94"/>
        <v>100</v>
      </c>
      <c r="N38" s="170">
        <v>63.5</v>
      </c>
      <c r="O38" s="170">
        <v>63.5</v>
      </c>
      <c r="P38" s="170">
        <f t="shared" si="95"/>
        <v>100</v>
      </c>
      <c r="Q38" s="169">
        <v>64.3</v>
      </c>
      <c r="R38" s="169"/>
      <c r="S38" s="169">
        <f t="shared" si="96"/>
        <v>0</v>
      </c>
      <c r="T38" s="170">
        <v>64.400000000000006</v>
      </c>
      <c r="U38" s="170"/>
      <c r="V38" s="170">
        <f t="shared" si="97"/>
        <v>0</v>
      </c>
      <c r="W38" s="169">
        <v>64.400000000000006</v>
      </c>
      <c r="X38" s="169"/>
      <c r="Y38" s="169">
        <f t="shared" si="98"/>
        <v>0</v>
      </c>
      <c r="Z38" s="170">
        <v>64.400000000000006</v>
      </c>
      <c r="AA38" s="170"/>
      <c r="AB38" s="170">
        <f t="shared" si="99"/>
        <v>0</v>
      </c>
      <c r="AC38" s="169">
        <v>64.400000000000006</v>
      </c>
      <c r="AD38" s="169"/>
      <c r="AE38" s="169">
        <f t="shared" si="100"/>
        <v>0</v>
      </c>
      <c r="AF38" s="170">
        <v>64.400000000000006</v>
      </c>
      <c r="AG38" s="170"/>
      <c r="AH38" s="170">
        <f t="shared" si="101"/>
        <v>0</v>
      </c>
      <c r="AI38" s="169">
        <v>64.400000000000006</v>
      </c>
      <c r="AJ38" s="169"/>
      <c r="AK38" s="169">
        <f t="shared" si="102"/>
        <v>0</v>
      </c>
      <c r="AL38" s="170">
        <v>64.400000000000006</v>
      </c>
      <c r="AM38" s="170"/>
      <c r="AN38" s="170">
        <f t="shared" si="103"/>
        <v>0</v>
      </c>
      <c r="AO38" s="169">
        <v>130.6</v>
      </c>
      <c r="AP38" s="169"/>
      <c r="AQ38" s="169">
        <f t="shared" si="104"/>
        <v>0</v>
      </c>
      <c r="AR38" s="267"/>
    </row>
    <row r="39" spans="1:44" ht="30" customHeight="1">
      <c r="A39" s="250" t="s">
        <v>294</v>
      </c>
      <c r="B39" s="251" t="s">
        <v>293</v>
      </c>
      <c r="C39" s="251" t="s">
        <v>281</v>
      </c>
      <c r="D39" s="185" t="s">
        <v>41</v>
      </c>
      <c r="E39" s="186">
        <f>H39+K39+N39+Q39+T39+W39+Z39+AC39+AF39+AI39+AL39+AO39</f>
        <v>10980.5</v>
      </c>
      <c r="F39" s="186">
        <f>I39+L39+O39+R39+U39+X39+AA39+AD39+AG39+AJ39+AM39+AP39</f>
        <v>1701.7</v>
      </c>
      <c r="G39" s="187">
        <f>G40</f>
        <v>15.497472792677931</v>
      </c>
      <c r="H39" s="187">
        <f>H40</f>
        <v>529</v>
      </c>
      <c r="I39" s="187">
        <f>I40</f>
        <v>529</v>
      </c>
      <c r="J39" s="186">
        <f t="shared" si="82"/>
        <v>100</v>
      </c>
      <c r="K39" s="187">
        <f t="shared" ref="K39:L39" si="106">K40</f>
        <v>568.70000000000005</v>
      </c>
      <c r="L39" s="187">
        <f t="shared" si="106"/>
        <v>568.70000000000005</v>
      </c>
      <c r="M39" s="186">
        <f t="shared" si="94"/>
        <v>100</v>
      </c>
      <c r="N39" s="187">
        <f t="shared" ref="N39:O39" si="107">N40</f>
        <v>604</v>
      </c>
      <c r="O39" s="187">
        <f t="shared" si="107"/>
        <v>604</v>
      </c>
      <c r="P39" s="186">
        <f t="shared" si="95"/>
        <v>100</v>
      </c>
      <c r="Q39" s="187">
        <f t="shared" ref="Q39:R39" si="108">Q40</f>
        <v>520.9</v>
      </c>
      <c r="R39" s="187">
        <f t="shared" si="108"/>
        <v>0</v>
      </c>
      <c r="S39" s="186">
        <f t="shared" si="96"/>
        <v>0</v>
      </c>
      <c r="T39" s="187">
        <f t="shared" ref="T39:U39" si="109">T40</f>
        <v>521.9</v>
      </c>
      <c r="U39" s="187">
        <f t="shared" si="109"/>
        <v>0</v>
      </c>
      <c r="V39" s="186">
        <f t="shared" si="97"/>
        <v>0</v>
      </c>
      <c r="W39" s="187">
        <f t="shared" ref="W39:X39" si="110">W40</f>
        <v>522.9</v>
      </c>
      <c r="X39" s="187">
        <f t="shared" si="110"/>
        <v>0</v>
      </c>
      <c r="Y39" s="186">
        <f t="shared" si="98"/>
        <v>0</v>
      </c>
      <c r="Z39" s="187">
        <f t="shared" ref="Z39:AA39" si="111">Z40</f>
        <v>523.9</v>
      </c>
      <c r="AA39" s="187">
        <f t="shared" si="111"/>
        <v>0</v>
      </c>
      <c r="AB39" s="186">
        <f t="shared" si="99"/>
        <v>0</v>
      </c>
      <c r="AC39" s="187">
        <f t="shared" ref="AC39:AD39" si="112">AC40</f>
        <v>524.9</v>
      </c>
      <c r="AD39" s="187">
        <f t="shared" si="112"/>
        <v>0</v>
      </c>
      <c r="AE39" s="186">
        <f t="shared" si="100"/>
        <v>0</v>
      </c>
      <c r="AF39" s="187">
        <f t="shared" ref="AF39:AG39" si="113">AF40</f>
        <v>525.9</v>
      </c>
      <c r="AG39" s="187">
        <f t="shared" si="113"/>
        <v>0</v>
      </c>
      <c r="AH39" s="186">
        <f t="shared" si="101"/>
        <v>0</v>
      </c>
      <c r="AI39" s="187">
        <f t="shared" ref="AI39:AJ39" si="114">AI40</f>
        <v>4355.6000000000004</v>
      </c>
      <c r="AJ39" s="187">
        <f t="shared" si="114"/>
        <v>0</v>
      </c>
      <c r="AK39" s="186">
        <f t="shared" si="102"/>
        <v>0</v>
      </c>
      <c r="AL39" s="187">
        <f t="shared" ref="AL39:AM39" si="115">AL40</f>
        <v>527</v>
      </c>
      <c r="AM39" s="187">
        <f t="shared" si="115"/>
        <v>0</v>
      </c>
      <c r="AN39" s="186">
        <f t="shared" si="103"/>
        <v>0</v>
      </c>
      <c r="AO39" s="187">
        <f t="shared" ref="AO39:AP39" si="116">AO40</f>
        <v>1255.8</v>
      </c>
      <c r="AP39" s="187">
        <f t="shared" si="116"/>
        <v>0</v>
      </c>
      <c r="AQ39" s="186">
        <f t="shared" si="104"/>
        <v>0</v>
      </c>
      <c r="AR39" s="263"/>
    </row>
    <row r="40" spans="1:44" ht="86.25" customHeight="1">
      <c r="A40" s="250"/>
      <c r="B40" s="251"/>
      <c r="C40" s="251"/>
      <c r="D40" s="126" t="s">
        <v>43</v>
      </c>
      <c r="E40" s="169">
        <f>H40+K40+N40+Q40+T40+W40+Z40+AC40+AF40+AI40+AL40+AO40</f>
        <v>10980.5</v>
      </c>
      <c r="F40" s="169">
        <f>I40+L40+O40+R40+U40+X40+AA40+AD40+AG40+AJ40+AM40+AP40</f>
        <v>1701.7</v>
      </c>
      <c r="G40" s="180">
        <f t="shared" si="0"/>
        <v>15.497472792677931</v>
      </c>
      <c r="H40" s="170">
        <f>H42+H44+H46+H48+H50</f>
        <v>529</v>
      </c>
      <c r="I40" s="170">
        <f>I42+I44+I46+I48+I50</f>
        <v>529</v>
      </c>
      <c r="J40" s="170">
        <f t="shared" si="82"/>
        <v>100</v>
      </c>
      <c r="K40" s="169">
        <f t="shared" ref="K40:L40" si="117">K42+K44+K46+K48+K50</f>
        <v>568.70000000000005</v>
      </c>
      <c r="L40" s="169">
        <f t="shared" si="117"/>
        <v>568.70000000000005</v>
      </c>
      <c r="M40" s="169">
        <f t="shared" si="94"/>
        <v>100</v>
      </c>
      <c r="N40" s="170">
        <f t="shared" ref="N40:O40" si="118">N42+N44+N46+N48+N50</f>
        <v>604</v>
      </c>
      <c r="O40" s="170">
        <f t="shared" si="118"/>
        <v>604</v>
      </c>
      <c r="P40" s="170">
        <f t="shared" si="95"/>
        <v>100</v>
      </c>
      <c r="Q40" s="169">
        <f t="shared" ref="Q40:R40" si="119">Q42+Q44+Q46+Q48+Q50</f>
        <v>520.9</v>
      </c>
      <c r="R40" s="169">
        <f t="shared" si="119"/>
        <v>0</v>
      </c>
      <c r="S40" s="169">
        <f t="shared" si="96"/>
        <v>0</v>
      </c>
      <c r="T40" s="170">
        <f t="shared" ref="T40:U40" si="120">T42+T44+T46+T48+T50</f>
        <v>521.9</v>
      </c>
      <c r="U40" s="170">
        <f t="shared" si="120"/>
        <v>0</v>
      </c>
      <c r="V40" s="170">
        <f t="shared" si="97"/>
        <v>0</v>
      </c>
      <c r="W40" s="169">
        <f t="shared" ref="W40:X40" si="121">W42+W44+W46+W48+W50</f>
        <v>522.9</v>
      </c>
      <c r="X40" s="169">
        <f t="shared" si="121"/>
        <v>0</v>
      </c>
      <c r="Y40" s="169">
        <f t="shared" si="98"/>
        <v>0</v>
      </c>
      <c r="Z40" s="170">
        <f t="shared" ref="Z40:AA40" si="122">Z42+Z44+Z46+Z48+Z50</f>
        <v>523.9</v>
      </c>
      <c r="AA40" s="170">
        <f t="shared" si="122"/>
        <v>0</v>
      </c>
      <c r="AB40" s="170">
        <f t="shared" si="99"/>
        <v>0</v>
      </c>
      <c r="AC40" s="169">
        <f t="shared" ref="AC40:AD40" si="123">AC42+AC44+AC46+AC48+AC50</f>
        <v>524.9</v>
      </c>
      <c r="AD40" s="169">
        <f t="shared" si="123"/>
        <v>0</v>
      </c>
      <c r="AE40" s="169">
        <f t="shared" si="100"/>
        <v>0</v>
      </c>
      <c r="AF40" s="170">
        <f t="shared" ref="AF40:AG40" si="124">AF42+AF44+AF46+AF48+AF50</f>
        <v>525.9</v>
      </c>
      <c r="AG40" s="170">
        <f t="shared" si="124"/>
        <v>0</v>
      </c>
      <c r="AH40" s="170">
        <f t="shared" si="101"/>
        <v>0</v>
      </c>
      <c r="AI40" s="169">
        <f t="shared" ref="AI40:AJ40" si="125">AI42+AI44+AI46+AI48+AI50</f>
        <v>4355.6000000000004</v>
      </c>
      <c r="AJ40" s="169">
        <f t="shared" si="125"/>
        <v>0</v>
      </c>
      <c r="AK40" s="169">
        <f t="shared" si="102"/>
        <v>0</v>
      </c>
      <c r="AL40" s="170">
        <f t="shared" ref="AL40:AM40" si="126">AL42+AL44+AL46+AL48+AL50</f>
        <v>527</v>
      </c>
      <c r="AM40" s="170">
        <f t="shared" si="126"/>
        <v>0</v>
      </c>
      <c r="AN40" s="170">
        <f t="shared" si="103"/>
        <v>0</v>
      </c>
      <c r="AO40" s="169">
        <f t="shared" ref="AO40:AP40" si="127">AO42+AO44+AO46+AO48+AO50</f>
        <v>1255.8</v>
      </c>
      <c r="AP40" s="169">
        <f t="shared" si="127"/>
        <v>0</v>
      </c>
      <c r="AQ40" s="169">
        <f t="shared" si="104"/>
        <v>0</v>
      </c>
      <c r="AR40" s="263"/>
    </row>
    <row r="41" spans="1:44" s="96" customFormat="1" ht="46.5" customHeight="1">
      <c r="A41" s="250" t="s">
        <v>296</v>
      </c>
      <c r="B41" s="251" t="s">
        <v>295</v>
      </c>
      <c r="C41" s="251" t="s">
        <v>281</v>
      </c>
      <c r="D41" s="181" t="s">
        <v>41</v>
      </c>
      <c r="E41" s="196">
        <f>E42</f>
        <v>600</v>
      </c>
      <c r="F41" s="196">
        <f>F42</f>
        <v>143.9</v>
      </c>
      <c r="G41" s="197">
        <f t="shared" si="0"/>
        <v>23.983333333333334</v>
      </c>
      <c r="H41" s="196">
        <f>H42</f>
        <v>43.9</v>
      </c>
      <c r="I41" s="196">
        <f>I42</f>
        <v>43.9</v>
      </c>
      <c r="J41" s="196">
        <f t="shared" si="82"/>
        <v>100</v>
      </c>
      <c r="K41" s="196">
        <f t="shared" ref="K41:L41" si="128">K42</f>
        <v>50</v>
      </c>
      <c r="L41" s="196">
        <f t="shared" si="128"/>
        <v>50</v>
      </c>
      <c r="M41" s="196">
        <f t="shared" si="94"/>
        <v>100</v>
      </c>
      <c r="N41" s="196">
        <f t="shared" ref="N41:O41" si="129">N42</f>
        <v>50</v>
      </c>
      <c r="O41" s="196">
        <f t="shared" si="129"/>
        <v>50</v>
      </c>
      <c r="P41" s="196">
        <f t="shared" si="95"/>
        <v>100</v>
      </c>
      <c r="Q41" s="196">
        <f t="shared" ref="Q41:R41" si="130">Q42</f>
        <v>44</v>
      </c>
      <c r="R41" s="196">
        <f t="shared" si="130"/>
        <v>0</v>
      </c>
      <c r="S41" s="196">
        <f t="shared" si="96"/>
        <v>0</v>
      </c>
      <c r="T41" s="196">
        <f t="shared" ref="T41:U41" si="131">T42</f>
        <v>44</v>
      </c>
      <c r="U41" s="196">
        <f t="shared" si="131"/>
        <v>0</v>
      </c>
      <c r="V41" s="196">
        <f t="shared" si="97"/>
        <v>0</v>
      </c>
      <c r="W41" s="196">
        <f t="shared" ref="W41:X41" si="132">W42</f>
        <v>44</v>
      </c>
      <c r="X41" s="196">
        <f t="shared" si="132"/>
        <v>0</v>
      </c>
      <c r="Y41" s="196">
        <f t="shared" si="98"/>
        <v>0</v>
      </c>
      <c r="Z41" s="196">
        <f t="shared" ref="Z41:AA41" si="133">Z42</f>
        <v>44</v>
      </c>
      <c r="AA41" s="196">
        <f t="shared" si="133"/>
        <v>0</v>
      </c>
      <c r="AB41" s="196">
        <f t="shared" si="99"/>
        <v>0</v>
      </c>
      <c r="AC41" s="196">
        <f t="shared" ref="AC41:AD41" si="134">AC42</f>
        <v>44</v>
      </c>
      <c r="AD41" s="196">
        <f t="shared" si="134"/>
        <v>0</v>
      </c>
      <c r="AE41" s="196">
        <f t="shared" si="100"/>
        <v>0</v>
      </c>
      <c r="AF41" s="196">
        <f t="shared" ref="AF41:AG41" si="135">AF42</f>
        <v>44</v>
      </c>
      <c r="AG41" s="196">
        <f t="shared" si="135"/>
        <v>0</v>
      </c>
      <c r="AH41" s="196">
        <f t="shared" si="101"/>
        <v>0</v>
      </c>
      <c r="AI41" s="196">
        <f t="shared" ref="AI41:AJ41" si="136">AI42</f>
        <v>44</v>
      </c>
      <c r="AJ41" s="196">
        <f t="shared" si="136"/>
        <v>0</v>
      </c>
      <c r="AK41" s="196">
        <f t="shared" si="102"/>
        <v>0</v>
      </c>
      <c r="AL41" s="196">
        <f t="shared" ref="AL41:AM41" si="137">AL42</f>
        <v>44</v>
      </c>
      <c r="AM41" s="196">
        <f t="shared" si="137"/>
        <v>0</v>
      </c>
      <c r="AN41" s="196">
        <f t="shared" si="103"/>
        <v>0</v>
      </c>
      <c r="AO41" s="196">
        <f t="shared" ref="AO41:AP41" si="138">AO42</f>
        <v>104.1</v>
      </c>
      <c r="AP41" s="196">
        <f t="shared" si="138"/>
        <v>0</v>
      </c>
      <c r="AQ41" s="196">
        <f t="shared" si="104"/>
        <v>0</v>
      </c>
      <c r="AR41" s="263"/>
    </row>
    <row r="42" spans="1:44" ht="48" customHeight="1">
      <c r="A42" s="250"/>
      <c r="B42" s="251"/>
      <c r="C42" s="251"/>
      <c r="D42" s="126" t="s">
        <v>43</v>
      </c>
      <c r="E42" s="169">
        <f>H42+K42+N42+Q42+T42+W42+Z42+AC42+AF42+AI42+AL42+AO42</f>
        <v>600</v>
      </c>
      <c r="F42" s="169">
        <f t="shared" ref="F42" si="139">I42+L42+O42+R42+U42+X42+AA42+AD42+AG42+AJ42+AM42+AP42</f>
        <v>143.9</v>
      </c>
      <c r="G42" s="180">
        <f t="shared" si="0"/>
        <v>23.983333333333334</v>
      </c>
      <c r="H42" s="170">
        <v>43.9</v>
      </c>
      <c r="I42" s="170">
        <v>43.9</v>
      </c>
      <c r="J42" s="170">
        <f t="shared" si="82"/>
        <v>100</v>
      </c>
      <c r="K42" s="169">
        <v>50</v>
      </c>
      <c r="L42" s="169">
        <v>50</v>
      </c>
      <c r="M42" s="169">
        <f t="shared" si="94"/>
        <v>100</v>
      </c>
      <c r="N42" s="170">
        <v>50</v>
      </c>
      <c r="O42" s="170">
        <v>50</v>
      </c>
      <c r="P42" s="170">
        <f t="shared" si="95"/>
        <v>100</v>
      </c>
      <c r="Q42" s="169">
        <v>44</v>
      </c>
      <c r="R42" s="169"/>
      <c r="S42" s="169">
        <f t="shared" si="96"/>
        <v>0</v>
      </c>
      <c r="T42" s="170">
        <v>44</v>
      </c>
      <c r="U42" s="170"/>
      <c r="V42" s="170">
        <f t="shared" si="97"/>
        <v>0</v>
      </c>
      <c r="W42" s="169">
        <v>44</v>
      </c>
      <c r="X42" s="169"/>
      <c r="Y42" s="169">
        <f t="shared" si="98"/>
        <v>0</v>
      </c>
      <c r="Z42" s="170">
        <v>44</v>
      </c>
      <c r="AA42" s="170"/>
      <c r="AB42" s="170">
        <f t="shared" si="99"/>
        <v>0</v>
      </c>
      <c r="AC42" s="169">
        <v>44</v>
      </c>
      <c r="AD42" s="169"/>
      <c r="AE42" s="169">
        <f t="shared" si="100"/>
        <v>0</v>
      </c>
      <c r="AF42" s="170">
        <v>44</v>
      </c>
      <c r="AG42" s="170"/>
      <c r="AH42" s="170">
        <f t="shared" si="101"/>
        <v>0</v>
      </c>
      <c r="AI42" s="169">
        <v>44</v>
      </c>
      <c r="AJ42" s="169"/>
      <c r="AK42" s="169">
        <f t="shared" si="102"/>
        <v>0</v>
      </c>
      <c r="AL42" s="170">
        <v>44</v>
      </c>
      <c r="AM42" s="170"/>
      <c r="AN42" s="170">
        <f t="shared" si="103"/>
        <v>0</v>
      </c>
      <c r="AO42" s="169">
        <v>104.1</v>
      </c>
      <c r="AP42" s="169"/>
      <c r="AQ42" s="169">
        <f t="shared" si="104"/>
        <v>0</v>
      </c>
      <c r="AR42" s="263"/>
    </row>
    <row r="43" spans="1:44" ht="45.75" customHeight="1">
      <c r="A43" s="250" t="s">
        <v>297</v>
      </c>
      <c r="B43" s="251" t="s">
        <v>298</v>
      </c>
      <c r="C43" s="251" t="s">
        <v>281</v>
      </c>
      <c r="D43" s="181" t="s">
        <v>41</v>
      </c>
      <c r="E43" s="196">
        <f>E44</f>
        <v>273</v>
      </c>
      <c r="F43" s="196">
        <f>F44</f>
        <v>0</v>
      </c>
      <c r="G43" s="197">
        <f t="shared" si="0"/>
        <v>0</v>
      </c>
      <c r="H43" s="196">
        <f>H44</f>
        <v>0</v>
      </c>
      <c r="I43" s="196">
        <f>I44</f>
        <v>0</v>
      </c>
      <c r="J43" s="196">
        <f t="shared" si="82"/>
        <v>0</v>
      </c>
      <c r="K43" s="196">
        <f t="shared" ref="K43:L43" si="140">K44</f>
        <v>0</v>
      </c>
      <c r="L43" s="196">
        <f t="shared" si="140"/>
        <v>0</v>
      </c>
      <c r="M43" s="196">
        <f t="shared" si="94"/>
        <v>0</v>
      </c>
      <c r="N43" s="196">
        <f t="shared" ref="N43:O43" si="141">N44</f>
        <v>0</v>
      </c>
      <c r="O43" s="196">
        <f t="shared" si="141"/>
        <v>0</v>
      </c>
      <c r="P43" s="196">
        <f t="shared" si="95"/>
        <v>0</v>
      </c>
      <c r="Q43" s="196">
        <f t="shared" ref="Q43:R43" si="142">Q44</f>
        <v>0</v>
      </c>
      <c r="R43" s="196">
        <f t="shared" si="142"/>
        <v>0</v>
      </c>
      <c r="S43" s="196">
        <f t="shared" si="96"/>
        <v>0</v>
      </c>
      <c r="T43" s="196">
        <f t="shared" ref="T43:U43" si="143">T44</f>
        <v>0</v>
      </c>
      <c r="U43" s="196">
        <f t="shared" si="143"/>
        <v>0</v>
      </c>
      <c r="V43" s="196">
        <f t="shared" si="97"/>
        <v>0</v>
      </c>
      <c r="W43" s="196">
        <f t="shared" ref="W43:X43" si="144">W44</f>
        <v>0</v>
      </c>
      <c r="X43" s="196">
        <f t="shared" si="144"/>
        <v>0</v>
      </c>
      <c r="Y43" s="196">
        <f t="shared" si="98"/>
        <v>0</v>
      </c>
      <c r="Z43" s="196">
        <f t="shared" ref="Z43:AA43" si="145">Z44</f>
        <v>0</v>
      </c>
      <c r="AA43" s="196">
        <f t="shared" si="145"/>
        <v>0</v>
      </c>
      <c r="AB43" s="196">
        <f t="shared" si="99"/>
        <v>0</v>
      </c>
      <c r="AC43" s="196">
        <f t="shared" ref="AC43:AD43" si="146">AC44</f>
        <v>0</v>
      </c>
      <c r="AD43" s="196">
        <f t="shared" si="146"/>
        <v>0</v>
      </c>
      <c r="AE43" s="196">
        <f t="shared" si="100"/>
        <v>0</v>
      </c>
      <c r="AF43" s="196">
        <f t="shared" ref="AF43:AG43" si="147">AF44</f>
        <v>0</v>
      </c>
      <c r="AG43" s="196">
        <f t="shared" si="147"/>
        <v>0</v>
      </c>
      <c r="AH43" s="196">
        <f t="shared" si="101"/>
        <v>0</v>
      </c>
      <c r="AI43" s="196">
        <f t="shared" ref="AI43:AJ43" si="148">AI44</f>
        <v>0</v>
      </c>
      <c r="AJ43" s="196">
        <f t="shared" si="148"/>
        <v>0</v>
      </c>
      <c r="AK43" s="196">
        <f t="shared" si="102"/>
        <v>0</v>
      </c>
      <c r="AL43" s="196">
        <f t="shared" ref="AL43:AM43" si="149">AL44</f>
        <v>0</v>
      </c>
      <c r="AM43" s="196">
        <f t="shared" si="149"/>
        <v>0</v>
      </c>
      <c r="AN43" s="196">
        <f t="shared" si="103"/>
        <v>0</v>
      </c>
      <c r="AO43" s="196">
        <f t="shared" ref="AO43:AP43" si="150">AO44</f>
        <v>273</v>
      </c>
      <c r="AP43" s="196">
        <f t="shared" si="150"/>
        <v>0</v>
      </c>
      <c r="AQ43" s="196">
        <f t="shared" si="104"/>
        <v>0</v>
      </c>
      <c r="AR43" s="246"/>
    </row>
    <row r="44" spans="1:44" ht="71.25" customHeight="1">
      <c r="A44" s="250"/>
      <c r="B44" s="251"/>
      <c r="C44" s="251"/>
      <c r="D44" s="126" t="s">
        <v>43</v>
      </c>
      <c r="E44" s="169">
        <f>H44+K44+N44+Q44+T44+W44+Z44+AC44+AF44+AI44+AL44+AO44</f>
        <v>273</v>
      </c>
      <c r="F44" s="169">
        <f t="shared" ref="F44" si="151">I44+L44+O44+R44+U44+X44+AA44+AD44+AG44+AJ44+AM44+AP44</f>
        <v>0</v>
      </c>
      <c r="G44" s="180">
        <f t="shared" si="0"/>
        <v>0</v>
      </c>
      <c r="H44" s="170">
        <v>0</v>
      </c>
      <c r="I44" s="170">
        <v>0</v>
      </c>
      <c r="J44" s="170">
        <f t="shared" si="82"/>
        <v>0</v>
      </c>
      <c r="K44" s="169">
        <v>0</v>
      </c>
      <c r="L44" s="169">
        <v>0</v>
      </c>
      <c r="M44" s="169">
        <f t="shared" si="94"/>
        <v>0</v>
      </c>
      <c r="N44" s="170">
        <v>0</v>
      </c>
      <c r="O44" s="170">
        <v>0</v>
      </c>
      <c r="P44" s="170">
        <f t="shared" si="95"/>
        <v>0</v>
      </c>
      <c r="Q44" s="169">
        <v>0</v>
      </c>
      <c r="R44" s="169">
        <v>0</v>
      </c>
      <c r="S44" s="169">
        <f t="shared" si="96"/>
        <v>0</v>
      </c>
      <c r="T44" s="170">
        <v>0</v>
      </c>
      <c r="U44" s="170">
        <v>0</v>
      </c>
      <c r="V44" s="170">
        <f t="shared" si="97"/>
        <v>0</v>
      </c>
      <c r="W44" s="169">
        <v>0</v>
      </c>
      <c r="X44" s="169">
        <v>0</v>
      </c>
      <c r="Y44" s="169">
        <f t="shared" si="98"/>
        <v>0</v>
      </c>
      <c r="Z44" s="170">
        <v>0</v>
      </c>
      <c r="AA44" s="170">
        <v>0</v>
      </c>
      <c r="AB44" s="170">
        <f t="shared" si="99"/>
        <v>0</v>
      </c>
      <c r="AC44" s="169">
        <v>0</v>
      </c>
      <c r="AD44" s="169">
        <v>0</v>
      </c>
      <c r="AE44" s="169">
        <f t="shared" si="100"/>
        <v>0</v>
      </c>
      <c r="AF44" s="170">
        <v>0</v>
      </c>
      <c r="AG44" s="170">
        <v>0</v>
      </c>
      <c r="AH44" s="170">
        <f t="shared" si="101"/>
        <v>0</v>
      </c>
      <c r="AI44" s="169">
        <v>0</v>
      </c>
      <c r="AJ44" s="169">
        <v>0</v>
      </c>
      <c r="AK44" s="169">
        <f t="shared" si="102"/>
        <v>0</v>
      </c>
      <c r="AL44" s="170">
        <v>0</v>
      </c>
      <c r="AM44" s="170">
        <v>0</v>
      </c>
      <c r="AN44" s="170">
        <f t="shared" si="103"/>
        <v>0</v>
      </c>
      <c r="AO44" s="169">
        <v>273</v>
      </c>
      <c r="AP44" s="169">
        <v>0</v>
      </c>
      <c r="AQ44" s="169">
        <f t="shared" si="104"/>
        <v>0</v>
      </c>
      <c r="AR44" s="246"/>
    </row>
    <row r="45" spans="1:44" ht="47.25" customHeight="1">
      <c r="A45" s="250" t="s">
        <v>299</v>
      </c>
      <c r="B45" s="251" t="s">
        <v>300</v>
      </c>
      <c r="C45" s="251" t="s">
        <v>281</v>
      </c>
      <c r="D45" s="181" t="s">
        <v>41</v>
      </c>
      <c r="E45" s="196">
        <f>E46</f>
        <v>300</v>
      </c>
      <c r="F45" s="196">
        <f>F46</f>
        <v>24.9</v>
      </c>
      <c r="G45" s="197">
        <f t="shared" si="0"/>
        <v>8.2999999999999989</v>
      </c>
      <c r="H45" s="196">
        <f>H46</f>
        <v>24.9</v>
      </c>
      <c r="I45" s="196">
        <f>I46</f>
        <v>24.9</v>
      </c>
      <c r="J45" s="196">
        <f t="shared" si="82"/>
        <v>100</v>
      </c>
      <c r="K45" s="196">
        <f>K46</f>
        <v>0</v>
      </c>
      <c r="L45" s="196">
        <f>L46</f>
        <v>0</v>
      </c>
      <c r="M45" s="196">
        <f t="shared" si="94"/>
        <v>0</v>
      </c>
      <c r="N45" s="196">
        <f>N46</f>
        <v>0</v>
      </c>
      <c r="O45" s="196">
        <f>O46</f>
        <v>0</v>
      </c>
      <c r="P45" s="196">
        <f t="shared" si="95"/>
        <v>0</v>
      </c>
      <c r="Q45" s="196">
        <f>Q46</f>
        <v>24.9</v>
      </c>
      <c r="R45" s="196">
        <f>R46</f>
        <v>0</v>
      </c>
      <c r="S45" s="196">
        <f t="shared" si="96"/>
        <v>0</v>
      </c>
      <c r="T45" s="196">
        <f>T46</f>
        <v>24.9</v>
      </c>
      <c r="U45" s="196">
        <f>U46</f>
        <v>0</v>
      </c>
      <c r="V45" s="196">
        <f t="shared" si="97"/>
        <v>0</v>
      </c>
      <c r="W45" s="196">
        <f>W46</f>
        <v>24.9</v>
      </c>
      <c r="X45" s="196">
        <f>X46</f>
        <v>0</v>
      </c>
      <c r="Y45" s="196">
        <f t="shared" si="98"/>
        <v>0</v>
      </c>
      <c r="Z45" s="196">
        <f>Z46</f>
        <v>24.9</v>
      </c>
      <c r="AA45" s="196">
        <f>AA46</f>
        <v>0</v>
      </c>
      <c r="AB45" s="196">
        <f t="shared" si="99"/>
        <v>0</v>
      </c>
      <c r="AC45" s="196">
        <f>AC46</f>
        <v>24.9</v>
      </c>
      <c r="AD45" s="196">
        <f>AD46</f>
        <v>0</v>
      </c>
      <c r="AE45" s="196">
        <f t="shared" si="100"/>
        <v>0</v>
      </c>
      <c r="AF45" s="196">
        <f>AF46</f>
        <v>24.9</v>
      </c>
      <c r="AG45" s="196">
        <f>AG46</f>
        <v>0</v>
      </c>
      <c r="AH45" s="196">
        <f t="shared" si="101"/>
        <v>0</v>
      </c>
      <c r="AI45" s="196">
        <f>AI46</f>
        <v>24.9</v>
      </c>
      <c r="AJ45" s="196">
        <f>AJ46</f>
        <v>0</v>
      </c>
      <c r="AK45" s="196">
        <f t="shared" si="102"/>
        <v>0</v>
      </c>
      <c r="AL45" s="196">
        <f>AL46</f>
        <v>24</v>
      </c>
      <c r="AM45" s="196">
        <f>AM46</f>
        <v>0</v>
      </c>
      <c r="AN45" s="196">
        <f t="shared" si="103"/>
        <v>0</v>
      </c>
      <c r="AO45" s="196">
        <f>AO46</f>
        <v>76.8</v>
      </c>
      <c r="AP45" s="196">
        <f>AP46</f>
        <v>0</v>
      </c>
      <c r="AQ45" s="196">
        <f t="shared" si="104"/>
        <v>0</v>
      </c>
      <c r="AR45" s="264"/>
    </row>
    <row r="46" spans="1:44" ht="67.5" customHeight="1">
      <c r="A46" s="250"/>
      <c r="B46" s="251"/>
      <c r="C46" s="251"/>
      <c r="D46" s="126" t="s">
        <v>43</v>
      </c>
      <c r="E46" s="169">
        <f>H46+K46+N46+Q46+T46+W46+Z46+AC46+AF46+AI46+AL46+AO46</f>
        <v>300</v>
      </c>
      <c r="F46" s="169">
        <f t="shared" ref="F46" si="152">I46+L46+O46+R46+U46+X46+AA46+AD46+AG46+AJ46+AM46+AP46</f>
        <v>24.9</v>
      </c>
      <c r="G46" s="180">
        <f t="shared" si="0"/>
        <v>8.2999999999999989</v>
      </c>
      <c r="H46" s="170">
        <v>24.9</v>
      </c>
      <c r="I46" s="170">
        <v>24.9</v>
      </c>
      <c r="J46" s="170">
        <f t="shared" si="82"/>
        <v>100</v>
      </c>
      <c r="K46" s="169">
        <v>0</v>
      </c>
      <c r="L46" s="169">
        <v>0</v>
      </c>
      <c r="M46" s="169">
        <f t="shared" si="94"/>
        <v>0</v>
      </c>
      <c r="N46" s="170">
        <v>0</v>
      </c>
      <c r="O46" s="170">
        <v>0</v>
      </c>
      <c r="P46" s="170">
        <f t="shared" si="95"/>
        <v>0</v>
      </c>
      <c r="Q46" s="169">
        <v>24.9</v>
      </c>
      <c r="R46" s="169">
        <v>0</v>
      </c>
      <c r="S46" s="169">
        <f t="shared" si="96"/>
        <v>0</v>
      </c>
      <c r="T46" s="170">
        <v>24.9</v>
      </c>
      <c r="U46" s="170"/>
      <c r="V46" s="170">
        <f t="shared" si="97"/>
        <v>0</v>
      </c>
      <c r="W46" s="169">
        <v>24.9</v>
      </c>
      <c r="X46" s="169"/>
      <c r="Y46" s="169">
        <f t="shared" si="98"/>
        <v>0</v>
      </c>
      <c r="Z46" s="170">
        <v>24.9</v>
      </c>
      <c r="AA46" s="170"/>
      <c r="AB46" s="170">
        <f t="shared" si="99"/>
        <v>0</v>
      </c>
      <c r="AC46" s="169">
        <v>24.9</v>
      </c>
      <c r="AD46" s="169"/>
      <c r="AE46" s="169">
        <f t="shared" si="100"/>
        <v>0</v>
      </c>
      <c r="AF46" s="170">
        <v>24.9</v>
      </c>
      <c r="AG46" s="170"/>
      <c r="AH46" s="170">
        <f t="shared" si="101"/>
        <v>0</v>
      </c>
      <c r="AI46" s="169">
        <v>24.9</v>
      </c>
      <c r="AJ46" s="169"/>
      <c r="AK46" s="169">
        <f t="shared" si="102"/>
        <v>0</v>
      </c>
      <c r="AL46" s="170">
        <v>24</v>
      </c>
      <c r="AM46" s="170"/>
      <c r="AN46" s="170">
        <f t="shared" si="103"/>
        <v>0</v>
      </c>
      <c r="AO46" s="169">
        <v>76.8</v>
      </c>
      <c r="AP46" s="169"/>
      <c r="AQ46" s="169">
        <f t="shared" si="104"/>
        <v>0</v>
      </c>
      <c r="AR46" s="264"/>
    </row>
    <row r="47" spans="1:44" ht="49.5" customHeight="1">
      <c r="A47" s="250" t="s">
        <v>302</v>
      </c>
      <c r="B47" s="251" t="s">
        <v>301</v>
      </c>
      <c r="C47" s="251" t="s">
        <v>281</v>
      </c>
      <c r="D47" s="181" t="s">
        <v>41</v>
      </c>
      <c r="E47" s="196">
        <f>E48</f>
        <v>3900</v>
      </c>
      <c r="F47" s="196">
        <f>F48</f>
        <v>71.3</v>
      </c>
      <c r="G47" s="197">
        <f t="shared" si="0"/>
        <v>1.8282051282051281</v>
      </c>
      <c r="H47" s="196">
        <f>H48</f>
        <v>0</v>
      </c>
      <c r="I47" s="196">
        <f>I48</f>
        <v>0</v>
      </c>
      <c r="J47" s="196">
        <f t="shared" si="82"/>
        <v>0</v>
      </c>
      <c r="K47" s="196">
        <f t="shared" ref="K47:L47" si="153">K48</f>
        <v>17.899999999999999</v>
      </c>
      <c r="L47" s="196">
        <f t="shared" si="153"/>
        <v>17.899999999999999</v>
      </c>
      <c r="M47" s="196">
        <f t="shared" si="94"/>
        <v>100</v>
      </c>
      <c r="N47" s="196">
        <f t="shared" ref="N47:O47" si="154">N48</f>
        <v>53.4</v>
      </c>
      <c r="O47" s="196">
        <f t="shared" si="154"/>
        <v>53.4</v>
      </c>
      <c r="P47" s="196">
        <f t="shared" si="95"/>
        <v>100</v>
      </c>
      <c r="Q47" s="196">
        <f t="shared" ref="Q47:R47" si="155">Q48</f>
        <v>0</v>
      </c>
      <c r="R47" s="196">
        <f t="shared" si="155"/>
        <v>0</v>
      </c>
      <c r="S47" s="196">
        <f t="shared" si="96"/>
        <v>0</v>
      </c>
      <c r="T47" s="196">
        <f t="shared" ref="T47:U47" si="156">T48</f>
        <v>0</v>
      </c>
      <c r="U47" s="196">
        <f t="shared" si="156"/>
        <v>0</v>
      </c>
      <c r="V47" s="196">
        <f t="shared" si="97"/>
        <v>0</v>
      </c>
      <c r="W47" s="196">
        <f t="shared" ref="W47:X47" si="157">W48</f>
        <v>0</v>
      </c>
      <c r="X47" s="196">
        <f t="shared" si="157"/>
        <v>0</v>
      </c>
      <c r="Y47" s="196">
        <f t="shared" si="98"/>
        <v>0</v>
      </c>
      <c r="Z47" s="196">
        <f t="shared" ref="Z47:AA47" si="158">Z48</f>
        <v>0</v>
      </c>
      <c r="AA47" s="196">
        <f t="shared" si="158"/>
        <v>0</v>
      </c>
      <c r="AB47" s="196">
        <f t="shared" si="99"/>
        <v>0</v>
      </c>
      <c r="AC47" s="196">
        <f t="shared" ref="AC47:AD47" si="159">AC48</f>
        <v>0</v>
      </c>
      <c r="AD47" s="196">
        <f t="shared" si="159"/>
        <v>0</v>
      </c>
      <c r="AE47" s="196">
        <f t="shared" si="100"/>
        <v>0</v>
      </c>
      <c r="AF47" s="196">
        <f t="shared" ref="AF47:AG47" si="160">AF48</f>
        <v>0</v>
      </c>
      <c r="AG47" s="196">
        <f t="shared" si="160"/>
        <v>0</v>
      </c>
      <c r="AH47" s="196">
        <f t="shared" si="101"/>
        <v>0</v>
      </c>
      <c r="AI47" s="196">
        <f t="shared" ref="AI47:AJ47" si="161">AI48</f>
        <v>3828.7</v>
      </c>
      <c r="AJ47" s="196">
        <f t="shared" si="161"/>
        <v>0</v>
      </c>
      <c r="AK47" s="196">
        <f t="shared" si="102"/>
        <v>0</v>
      </c>
      <c r="AL47" s="196">
        <f t="shared" ref="AL47:AM47" si="162">AL48</f>
        <v>0</v>
      </c>
      <c r="AM47" s="196">
        <f t="shared" si="162"/>
        <v>0</v>
      </c>
      <c r="AN47" s="196">
        <f t="shared" si="103"/>
        <v>0</v>
      </c>
      <c r="AO47" s="196">
        <f t="shared" ref="AO47:AP47" si="163">AO48</f>
        <v>0</v>
      </c>
      <c r="AP47" s="196">
        <f t="shared" si="163"/>
        <v>0</v>
      </c>
      <c r="AQ47" s="196">
        <f t="shared" si="104"/>
        <v>0</v>
      </c>
      <c r="AR47" s="264"/>
    </row>
    <row r="48" spans="1:44" ht="63" customHeight="1">
      <c r="A48" s="250"/>
      <c r="B48" s="251"/>
      <c r="C48" s="251"/>
      <c r="D48" s="126" t="s">
        <v>43</v>
      </c>
      <c r="E48" s="169">
        <f>H48+K48+N48+Q48+T48+W48+Z48+AC48+AF48+AI48+AL48+AO48</f>
        <v>3900</v>
      </c>
      <c r="F48" s="169">
        <f t="shared" ref="F48" si="164">I48+L48+O48+R48+U48+X48+AA48+AD48+AG48+AJ48+AM48+AP48</f>
        <v>71.3</v>
      </c>
      <c r="G48" s="180">
        <f t="shared" si="0"/>
        <v>1.8282051282051281</v>
      </c>
      <c r="H48" s="170"/>
      <c r="I48" s="170"/>
      <c r="J48" s="170">
        <f t="shared" si="82"/>
        <v>0</v>
      </c>
      <c r="K48" s="169">
        <v>17.899999999999999</v>
      </c>
      <c r="L48" s="169">
        <v>17.899999999999999</v>
      </c>
      <c r="M48" s="169">
        <f t="shared" si="94"/>
        <v>100</v>
      </c>
      <c r="N48" s="170">
        <v>53.4</v>
      </c>
      <c r="O48" s="170">
        <v>53.4</v>
      </c>
      <c r="P48" s="170">
        <f t="shared" si="95"/>
        <v>100</v>
      </c>
      <c r="Q48" s="169"/>
      <c r="R48" s="169"/>
      <c r="S48" s="169">
        <f t="shared" si="96"/>
        <v>0</v>
      </c>
      <c r="T48" s="170"/>
      <c r="U48" s="170"/>
      <c r="V48" s="170">
        <f t="shared" si="97"/>
        <v>0</v>
      </c>
      <c r="W48" s="169"/>
      <c r="X48" s="169"/>
      <c r="Y48" s="169">
        <f t="shared" si="98"/>
        <v>0</v>
      </c>
      <c r="Z48" s="170"/>
      <c r="AA48" s="170"/>
      <c r="AB48" s="170">
        <f t="shared" si="99"/>
        <v>0</v>
      </c>
      <c r="AC48" s="169"/>
      <c r="AD48" s="169"/>
      <c r="AE48" s="169">
        <f t="shared" si="100"/>
        <v>0</v>
      </c>
      <c r="AF48" s="170"/>
      <c r="AG48" s="170"/>
      <c r="AH48" s="170">
        <f t="shared" si="101"/>
        <v>0</v>
      </c>
      <c r="AI48" s="169">
        <v>3828.7</v>
      </c>
      <c r="AJ48" s="169"/>
      <c r="AK48" s="169">
        <f t="shared" si="102"/>
        <v>0</v>
      </c>
      <c r="AL48" s="170"/>
      <c r="AM48" s="170"/>
      <c r="AN48" s="170">
        <f t="shared" si="103"/>
        <v>0</v>
      </c>
      <c r="AO48" s="169"/>
      <c r="AP48" s="169"/>
      <c r="AQ48" s="169">
        <f t="shared" si="104"/>
        <v>0</v>
      </c>
      <c r="AR48" s="264"/>
    </row>
    <row r="49" spans="1:44" s="96" customFormat="1" ht="30" customHeight="1">
      <c r="A49" s="250" t="s">
        <v>306</v>
      </c>
      <c r="B49" s="251" t="s">
        <v>303</v>
      </c>
      <c r="C49" s="251" t="s">
        <v>281</v>
      </c>
      <c r="D49" s="181" t="s">
        <v>41</v>
      </c>
      <c r="E49" s="196">
        <f>H49+K49+N49+Q49+T49+W49+Z49+AC49+AF49+AI49+AL49+AO49</f>
        <v>5907.5</v>
      </c>
      <c r="F49" s="196">
        <f>I49+L49+O49+R49+U49+X49+AA49+AD49+AG49+AJ49+AM49+AP49</f>
        <v>1461.6</v>
      </c>
      <c r="G49" s="197">
        <f t="shared" si="0"/>
        <v>24.74143038510368</v>
      </c>
      <c r="H49" s="196">
        <f>H50</f>
        <v>460.2</v>
      </c>
      <c r="I49" s="196">
        <f>I50</f>
        <v>460.2</v>
      </c>
      <c r="J49" s="196">
        <f t="shared" si="82"/>
        <v>100</v>
      </c>
      <c r="K49" s="196">
        <f t="shared" ref="K49:L49" si="165">K50</f>
        <v>500.8</v>
      </c>
      <c r="L49" s="196">
        <f t="shared" si="165"/>
        <v>500.8</v>
      </c>
      <c r="M49" s="196">
        <f t="shared" si="94"/>
        <v>100</v>
      </c>
      <c r="N49" s="196">
        <f t="shared" ref="N49" si="166">N50</f>
        <v>500.6</v>
      </c>
      <c r="O49" s="196">
        <f t="shared" ref="O49" si="167">O50</f>
        <v>500.6</v>
      </c>
      <c r="P49" s="196">
        <f t="shared" si="95"/>
        <v>100</v>
      </c>
      <c r="Q49" s="196">
        <f t="shared" ref="Q49" si="168">Q50</f>
        <v>452</v>
      </c>
      <c r="R49" s="196">
        <f t="shared" ref="R49" si="169">R50</f>
        <v>0</v>
      </c>
      <c r="S49" s="196">
        <f t="shared" si="96"/>
        <v>0</v>
      </c>
      <c r="T49" s="196">
        <f t="shared" ref="T49" si="170">T50</f>
        <v>453</v>
      </c>
      <c r="U49" s="196">
        <f t="shared" ref="U49" si="171">U50</f>
        <v>0</v>
      </c>
      <c r="V49" s="196">
        <f t="shared" si="97"/>
        <v>0</v>
      </c>
      <c r="W49" s="196">
        <f t="shared" ref="W49" si="172">W50</f>
        <v>454</v>
      </c>
      <c r="X49" s="196">
        <f t="shared" ref="X49" si="173">X50</f>
        <v>0</v>
      </c>
      <c r="Y49" s="196">
        <f t="shared" si="98"/>
        <v>0</v>
      </c>
      <c r="Z49" s="196">
        <f t="shared" ref="Z49" si="174">Z50</f>
        <v>455</v>
      </c>
      <c r="AA49" s="196">
        <f t="shared" ref="AA49" si="175">AA50</f>
        <v>0</v>
      </c>
      <c r="AB49" s="196">
        <f t="shared" si="99"/>
        <v>0</v>
      </c>
      <c r="AC49" s="196">
        <f t="shared" ref="AC49" si="176">AC50</f>
        <v>456</v>
      </c>
      <c r="AD49" s="196">
        <f t="shared" ref="AD49" si="177">AD50</f>
        <v>0</v>
      </c>
      <c r="AE49" s="196">
        <f t="shared" si="100"/>
        <v>0</v>
      </c>
      <c r="AF49" s="196">
        <f t="shared" ref="AF49" si="178">AF50</f>
        <v>457</v>
      </c>
      <c r="AG49" s="196">
        <f t="shared" ref="AG49" si="179">AG50</f>
        <v>0</v>
      </c>
      <c r="AH49" s="196">
        <f t="shared" si="101"/>
        <v>0</v>
      </c>
      <c r="AI49" s="196">
        <f t="shared" ref="AI49" si="180">AI50</f>
        <v>458</v>
      </c>
      <c r="AJ49" s="196">
        <f t="shared" ref="AJ49" si="181">AJ50</f>
        <v>0</v>
      </c>
      <c r="AK49" s="196">
        <f t="shared" si="102"/>
        <v>0</v>
      </c>
      <c r="AL49" s="196">
        <f t="shared" ref="AL49" si="182">AL50</f>
        <v>459</v>
      </c>
      <c r="AM49" s="196">
        <f t="shared" ref="AM49" si="183">AM50</f>
        <v>0</v>
      </c>
      <c r="AN49" s="196">
        <f t="shared" si="103"/>
        <v>0</v>
      </c>
      <c r="AO49" s="196">
        <f t="shared" ref="AO49" si="184">AO50</f>
        <v>801.9</v>
      </c>
      <c r="AP49" s="196">
        <f t="shared" ref="AP49" si="185">AP50</f>
        <v>0</v>
      </c>
      <c r="AQ49" s="196">
        <f t="shared" si="104"/>
        <v>0</v>
      </c>
      <c r="AR49" s="264"/>
    </row>
    <row r="50" spans="1:44" ht="85.5" customHeight="1">
      <c r="A50" s="250"/>
      <c r="B50" s="251"/>
      <c r="C50" s="251"/>
      <c r="D50" s="126" t="s">
        <v>43</v>
      </c>
      <c r="E50" s="169">
        <f>H50+K50+N50+Q50+T50+W50+Z50+AC50+AF50+AI50+AL50+AO50</f>
        <v>5907.5</v>
      </c>
      <c r="F50" s="169">
        <f t="shared" ref="F50" si="186">I50+L50+O50+R50+U50+X50+AA50+AD50+AG50+AJ50+AM50+AP50</f>
        <v>1461.6</v>
      </c>
      <c r="G50" s="180">
        <f t="shared" si="0"/>
        <v>24.74143038510368</v>
      </c>
      <c r="H50" s="170">
        <v>460.2</v>
      </c>
      <c r="I50" s="170">
        <v>460.2</v>
      </c>
      <c r="J50" s="170">
        <f t="shared" si="82"/>
        <v>100</v>
      </c>
      <c r="K50" s="169">
        <v>500.8</v>
      </c>
      <c r="L50" s="169">
        <v>500.8</v>
      </c>
      <c r="M50" s="169">
        <f t="shared" si="94"/>
        <v>100</v>
      </c>
      <c r="N50" s="170">
        <v>500.6</v>
      </c>
      <c r="O50" s="170">
        <v>500.6</v>
      </c>
      <c r="P50" s="170">
        <f t="shared" si="95"/>
        <v>100</v>
      </c>
      <c r="Q50" s="169">
        <v>452</v>
      </c>
      <c r="R50" s="169"/>
      <c r="S50" s="169">
        <f t="shared" si="96"/>
        <v>0</v>
      </c>
      <c r="T50" s="170">
        <v>453</v>
      </c>
      <c r="U50" s="170"/>
      <c r="V50" s="170">
        <f t="shared" si="97"/>
        <v>0</v>
      </c>
      <c r="W50" s="169">
        <v>454</v>
      </c>
      <c r="X50" s="169"/>
      <c r="Y50" s="169">
        <f t="shared" si="98"/>
        <v>0</v>
      </c>
      <c r="Z50" s="170">
        <v>455</v>
      </c>
      <c r="AA50" s="170"/>
      <c r="AB50" s="170">
        <f t="shared" si="99"/>
        <v>0</v>
      </c>
      <c r="AC50" s="169">
        <v>456</v>
      </c>
      <c r="AD50" s="169"/>
      <c r="AE50" s="169">
        <f t="shared" si="100"/>
        <v>0</v>
      </c>
      <c r="AF50" s="170">
        <v>457</v>
      </c>
      <c r="AG50" s="170"/>
      <c r="AH50" s="170">
        <f t="shared" si="101"/>
        <v>0</v>
      </c>
      <c r="AI50" s="169">
        <v>458</v>
      </c>
      <c r="AJ50" s="169"/>
      <c r="AK50" s="169">
        <f t="shared" si="102"/>
        <v>0</v>
      </c>
      <c r="AL50" s="170">
        <v>459</v>
      </c>
      <c r="AM50" s="170"/>
      <c r="AN50" s="170">
        <f t="shared" si="103"/>
        <v>0</v>
      </c>
      <c r="AO50" s="169">
        <v>801.9</v>
      </c>
      <c r="AP50" s="169"/>
      <c r="AQ50" s="169">
        <f t="shared" si="104"/>
        <v>0</v>
      </c>
      <c r="AR50" s="264"/>
    </row>
    <row r="51" spans="1:44" ht="30" customHeight="1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</row>
    <row r="52" spans="1:44" s="161" customFormat="1" ht="30" customHeight="1">
      <c r="A52" s="251" t="s">
        <v>282</v>
      </c>
      <c r="B52" s="251"/>
      <c r="C52" s="251"/>
      <c r="D52" s="185" t="s">
        <v>41</v>
      </c>
      <c r="E52" s="186">
        <f>E53+E54</f>
        <v>11817.5</v>
      </c>
      <c r="F52" s="186">
        <f>F53+F54</f>
        <v>1893</v>
      </c>
      <c r="G52" s="186">
        <f>IF(F52,F52/E52*100,0)</f>
        <v>16.018616458641844</v>
      </c>
      <c r="H52" s="186">
        <f>H53+H54</f>
        <v>593.4</v>
      </c>
      <c r="I52" s="186">
        <f>I53+I54</f>
        <v>593.4</v>
      </c>
      <c r="J52" s="186">
        <f>IF(I52,I52/H52*100,0)</f>
        <v>100</v>
      </c>
      <c r="K52" s="186">
        <f t="shared" ref="K52:L52" si="187">K53+K54</f>
        <v>632.1</v>
      </c>
      <c r="L52" s="186">
        <f t="shared" si="187"/>
        <v>632.1</v>
      </c>
      <c r="M52" s="186">
        <f t="shared" ref="M52:M54" si="188">IF(L52,L52/K52*100,0)</f>
        <v>100</v>
      </c>
      <c r="N52" s="186">
        <f t="shared" ref="N52:O52" si="189">N53+N54</f>
        <v>667.5</v>
      </c>
      <c r="O52" s="186">
        <f t="shared" si="189"/>
        <v>667.5</v>
      </c>
      <c r="P52" s="186">
        <f t="shared" ref="P52:P54" si="190">IF(O52,O52/N52*100,0)</f>
        <v>100</v>
      </c>
      <c r="Q52" s="186">
        <f t="shared" ref="Q52:R52" si="191">Q53+Q54</f>
        <v>585.19999999999993</v>
      </c>
      <c r="R52" s="186">
        <f t="shared" si="191"/>
        <v>0</v>
      </c>
      <c r="S52" s="186">
        <f t="shared" ref="S52:S54" si="192">IF(R52,R52/Q52*100,0)</f>
        <v>0</v>
      </c>
      <c r="T52" s="186">
        <f t="shared" ref="T52:U52" si="193">T53+T54</f>
        <v>586.29999999999995</v>
      </c>
      <c r="U52" s="186">
        <f t="shared" si="193"/>
        <v>0</v>
      </c>
      <c r="V52" s="186">
        <f t="shared" ref="V52:V54" si="194">IF(U52,U52/T52*100,0)</f>
        <v>0</v>
      </c>
      <c r="W52" s="186">
        <f t="shared" ref="W52:X52" si="195">W53+W54</f>
        <v>587.29999999999995</v>
      </c>
      <c r="X52" s="186">
        <f t="shared" si="195"/>
        <v>0</v>
      </c>
      <c r="Y52" s="186">
        <f t="shared" ref="Y52:Y54" si="196">IF(X52,X52/W52*100,0)</f>
        <v>0</v>
      </c>
      <c r="Z52" s="186">
        <f t="shared" ref="Z52:AA52" si="197">Z53+Z54</f>
        <v>588.29999999999995</v>
      </c>
      <c r="AA52" s="186">
        <f t="shared" si="197"/>
        <v>0</v>
      </c>
      <c r="AB52" s="186">
        <f t="shared" ref="AB52:AB54" si="198">IF(AA52,AA52/Z52*100,0)</f>
        <v>0</v>
      </c>
      <c r="AC52" s="186">
        <f t="shared" ref="AC52:AD52" si="199">AC53+AC54</f>
        <v>589.29999999999995</v>
      </c>
      <c r="AD52" s="186">
        <f t="shared" si="199"/>
        <v>0</v>
      </c>
      <c r="AE52" s="186">
        <f t="shared" ref="AE52:AE54" si="200">IF(AD52,AD52/AC52*100,0)</f>
        <v>0</v>
      </c>
      <c r="AF52" s="186">
        <f t="shared" ref="AF52:AG52" si="201">AF53+AF54</f>
        <v>590.29999999999995</v>
      </c>
      <c r="AG52" s="186">
        <f t="shared" si="201"/>
        <v>0</v>
      </c>
      <c r="AH52" s="186">
        <f t="shared" ref="AH52:AH54" si="202">IF(AG52,AG52/AF52*100,0)</f>
        <v>0</v>
      </c>
      <c r="AI52" s="186">
        <f t="shared" ref="AI52:AJ52" si="203">AI53+AI54</f>
        <v>4420</v>
      </c>
      <c r="AJ52" s="186">
        <f t="shared" si="203"/>
        <v>0</v>
      </c>
      <c r="AK52" s="186">
        <f t="shared" ref="AK52:AK54" si="204">IF(AJ52,AJ52/AI52*100,0)</f>
        <v>0</v>
      </c>
      <c r="AL52" s="186">
        <f t="shared" ref="AL52:AM52" si="205">AL53+AL54</f>
        <v>591.4</v>
      </c>
      <c r="AM52" s="186">
        <f t="shared" si="205"/>
        <v>0</v>
      </c>
      <c r="AN52" s="186">
        <f t="shared" ref="AN52:AN54" si="206">IF(AM52,AM52/AL52*100,0)</f>
        <v>0</v>
      </c>
      <c r="AO52" s="186">
        <f t="shared" ref="AO52:AP52" si="207">AO53+AO54</f>
        <v>1386.3999999999999</v>
      </c>
      <c r="AP52" s="186">
        <f t="shared" si="207"/>
        <v>0</v>
      </c>
      <c r="AQ52" s="186">
        <f t="shared" ref="AQ52:AQ54" si="208">IF(AP52,AP52/AO52*100,0)</f>
        <v>0</v>
      </c>
      <c r="AR52" s="262"/>
    </row>
    <row r="53" spans="1:44" s="161" customFormat="1" ht="57" customHeight="1">
      <c r="A53" s="251"/>
      <c r="B53" s="251"/>
      <c r="C53" s="251"/>
      <c r="D53" s="203" t="s">
        <v>2</v>
      </c>
      <c r="E53" s="202">
        <f>E12</f>
        <v>0</v>
      </c>
      <c r="F53" s="202">
        <f>F12</f>
        <v>0</v>
      </c>
      <c r="G53" s="202">
        <f t="shared" ref="G53:G54" si="209">IF(F53,F53/E53*100,0)</f>
        <v>0</v>
      </c>
      <c r="H53" s="202">
        <f>H12</f>
        <v>0</v>
      </c>
      <c r="I53" s="202">
        <f>I12</f>
        <v>0</v>
      </c>
      <c r="J53" s="202">
        <f t="shared" ref="J53:J54" si="210">IF(I53,I53/H53*100,0)</f>
        <v>0</v>
      </c>
      <c r="K53" s="202">
        <f>K12</f>
        <v>0</v>
      </c>
      <c r="L53" s="202">
        <f>L12</f>
        <v>0</v>
      </c>
      <c r="M53" s="202">
        <f t="shared" si="188"/>
        <v>0</v>
      </c>
      <c r="N53" s="202">
        <f>N12</f>
        <v>0</v>
      </c>
      <c r="O53" s="202">
        <f>O12</f>
        <v>0</v>
      </c>
      <c r="P53" s="202">
        <f t="shared" si="190"/>
        <v>0</v>
      </c>
      <c r="Q53" s="202">
        <f>Q12</f>
        <v>0</v>
      </c>
      <c r="R53" s="202">
        <f>R12</f>
        <v>0</v>
      </c>
      <c r="S53" s="202">
        <f t="shared" si="192"/>
        <v>0</v>
      </c>
      <c r="T53" s="202">
        <f>T12</f>
        <v>0</v>
      </c>
      <c r="U53" s="202">
        <f>U12</f>
        <v>0</v>
      </c>
      <c r="V53" s="202">
        <f t="shared" si="194"/>
        <v>0</v>
      </c>
      <c r="W53" s="202">
        <f>W12</f>
        <v>0</v>
      </c>
      <c r="X53" s="202">
        <f>X12</f>
        <v>0</v>
      </c>
      <c r="Y53" s="202">
        <f t="shared" si="196"/>
        <v>0</v>
      </c>
      <c r="Z53" s="202">
        <f>Z12</f>
        <v>0</v>
      </c>
      <c r="AA53" s="202">
        <f>AA12</f>
        <v>0</v>
      </c>
      <c r="AB53" s="202">
        <f t="shared" si="198"/>
        <v>0</v>
      </c>
      <c r="AC53" s="202">
        <f>AC12</f>
        <v>0</v>
      </c>
      <c r="AD53" s="202">
        <f>AD12</f>
        <v>0</v>
      </c>
      <c r="AE53" s="202">
        <f t="shared" si="200"/>
        <v>0</v>
      </c>
      <c r="AF53" s="202">
        <f>AF12</f>
        <v>0</v>
      </c>
      <c r="AG53" s="202">
        <f>AG12</f>
        <v>0</v>
      </c>
      <c r="AH53" s="202">
        <f t="shared" si="202"/>
        <v>0</v>
      </c>
      <c r="AI53" s="202">
        <f>AI12</f>
        <v>0</v>
      </c>
      <c r="AJ53" s="202">
        <f>AJ12</f>
        <v>0</v>
      </c>
      <c r="AK53" s="202">
        <f t="shared" si="204"/>
        <v>0</v>
      </c>
      <c r="AL53" s="202">
        <f>AL12</f>
        <v>0</v>
      </c>
      <c r="AM53" s="202">
        <f>AM12</f>
        <v>0</v>
      </c>
      <c r="AN53" s="202">
        <f t="shared" si="206"/>
        <v>0</v>
      </c>
      <c r="AO53" s="202">
        <f>AO12</f>
        <v>0</v>
      </c>
      <c r="AP53" s="202">
        <f>AP12</f>
        <v>0</v>
      </c>
      <c r="AQ53" s="202">
        <f t="shared" si="208"/>
        <v>0</v>
      </c>
      <c r="AR53" s="262"/>
    </row>
    <row r="54" spans="1:44" s="161" customFormat="1" ht="51.75" customHeight="1">
      <c r="A54" s="251"/>
      <c r="B54" s="251"/>
      <c r="C54" s="251"/>
      <c r="D54" s="203" t="s">
        <v>43</v>
      </c>
      <c r="E54" s="202">
        <f>E13</f>
        <v>11817.5</v>
      </c>
      <c r="F54" s="202">
        <f>F13</f>
        <v>1893</v>
      </c>
      <c r="G54" s="202">
        <f t="shared" si="209"/>
        <v>16.018616458641844</v>
      </c>
      <c r="H54" s="202">
        <f>H13</f>
        <v>593.4</v>
      </c>
      <c r="I54" s="202">
        <f>I13</f>
        <v>593.4</v>
      </c>
      <c r="J54" s="202">
        <f t="shared" si="210"/>
        <v>100</v>
      </c>
      <c r="K54" s="202">
        <f>K13</f>
        <v>632.1</v>
      </c>
      <c r="L54" s="202">
        <f>L13</f>
        <v>632.1</v>
      </c>
      <c r="M54" s="202">
        <f t="shared" si="188"/>
        <v>100</v>
      </c>
      <c r="N54" s="202">
        <f>N13</f>
        <v>667.5</v>
      </c>
      <c r="O54" s="202">
        <f>O13</f>
        <v>667.5</v>
      </c>
      <c r="P54" s="202">
        <f t="shared" si="190"/>
        <v>100</v>
      </c>
      <c r="Q54" s="202">
        <f>Q13</f>
        <v>585.19999999999993</v>
      </c>
      <c r="R54" s="202">
        <f>R13</f>
        <v>0</v>
      </c>
      <c r="S54" s="202">
        <f t="shared" si="192"/>
        <v>0</v>
      </c>
      <c r="T54" s="202">
        <f>T13</f>
        <v>586.29999999999995</v>
      </c>
      <c r="U54" s="202">
        <f>U13</f>
        <v>0</v>
      </c>
      <c r="V54" s="202">
        <f t="shared" si="194"/>
        <v>0</v>
      </c>
      <c r="W54" s="202">
        <f>W13</f>
        <v>587.29999999999995</v>
      </c>
      <c r="X54" s="202">
        <f>X13</f>
        <v>0</v>
      </c>
      <c r="Y54" s="202">
        <f t="shared" si="196"/>
        <v>0</v>
      </c>
      <c r="Z54" s="202">
        <f>Z13</f>
        <v>588.29999999999995</v>
      </c>
      <c r="AA54" s="202">
        <f>AA13</f>
        <v>0</v>
      </c>
      <c r="AB54" s="202">
        <f t="shared" si="198"/>
        <v>0</v>
      </c>
      <c r="AC54" s="202">
        <f>AC13</f>
        <v>589.29999999999995</v>
      </c>
      <c r="AD54" s="202">
        <f>AD13</f>
        <v>0</v>
      </c>
      <c r="AE54" s="202">
        <f t="shared" si="200"/>
        <v>0</v>
      </c>
      <c r="AF54" s="202">
        <f>AF13</f>
        <v>590.29999999999995</v>
      </c>
      <c r="AG54" s="202">
        <f>AG13</f>
        <v>0</v>
      </c>
      <c r="AH54" s="202">
        <f t="shared" si="202"/>
        <v>0</v>
      </c>
      <c r="AI54" s="202">
        <f>AI13</f>
        <v>4420</v>
      </c>
      <c r="AJ54" s="202">
        <f>AJ13</f>
        <v>0</v>
      </c>
      <c r="AK54" s="202">
        <f t="shared" si="204"/>
        <v>0</v>
      </c>
      <c r="AL54" s="202">
        <f>AL13</f>
        <v>591.4</v>
      </c>
      <c r="AM54" s="202">
        <f>AM13</f>
        <v>0</v>
      </c>
      <c r="AN54" s="202">
        <f t="shared" si="206"/>
        <v>0</v>
      </c>
      <c r="AO54" s="202">
        <f>AO13</f>
        <v>1386.3999999999999</v>
      </c>
      <c r="AP54" s="202">
        <f>AP13</f>
        <v>0</v>
      </c>
      <c r="AQ54" s="202">
        <f t="shared" si="208"/>
        <v>0</v>
      </c>
      <c r="AR54" s="262"/>
    </row>
    <row r="55" spans="1:44" ht="16.5" customHeight="1">
      <c r="A55" s="154"/>
      <c r="B55" s="154"/>
      <c r="C55" s="154"/>
      <c r="D55" s="147"/>
      <c r="E55" s="135"/>
      <c r="F55" s="135"/>
      <c r="G55" s="150"/>
      <c r="H55" s="135"/>
      <c r="I55" s="135"/>
      <c r="J55" s="148"/>
      <c r="K55" s="135"/>
      <c r="L55" s="135"/>
      <c r="M55" s="148"/>
      <c r="N55" s="135"/>
      <c r="O55" s="135"/>
      <c r="P55" s="148"/>
      <c r="Q55" s="135"/>
      <c r="R55" s="135"/>
      <c r="S55" s="148"/>
      <c r="T55" s="135"/>
      <c r="U55" s="135"/>
      <c r="V55" s="148"/>
      <c r="W55" s="135"/>
      <c r="X55" s="135"/>
      <c r="Y55" s="148"/>
      <c r="Z55" s="135"/>
      <c r="AA55" s="135"/>
      <c r="AB55" s="148"/>
      <c r="AC55" s="135"/>
      <c r="AD55" s="135"/>
      <c r="AE55" s="148"/>
      <c r="AF55" s="135"/>
      <c r="AG55" s="135"/>
      <c r="AH55" s="148"/>
      <c r="AI55" s="135"/>
      <c r="AJ55" s="135"/>
      <c r="AK55" s="148"/>
      <c r="AL55" s="135"/>
      <c r="AM55" s="135"/>
      <c r="AN55" s="148"/>
      <c r="AO55" s="135"/>
      <c r="AP55" s="135"/>
      <c r="AQ55" s="148"/>
      <c r="AR55" s="136"/>
    </row>
    <row r="56" spans="1:44" ht="15" customHeight="1">
      <c r="A56" s="259" t="s">
        <v>308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107"/>
      <c r="AQ56" s="107"/>
    </row>
    <row r="57" spans="1:44" ht="15" customHeight="1">
      <c r="A57" s="195"/>
      <c r="B57" s="195"/>
      <c r="C57" s="153"/>
      <c r="D57" s="156"/>
      <c r="E57" s="153"/>
      <c r="F57" s="153"/>
      <c r="G57" s="151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07"/>
      <c r="AQ57" s="107"/>
    </row>
    <row r="58" spans="1:44" ht="15" customHeight="1">
      <c r="A58" s="115" t="s">
        <v>289</v>
      </c>
      <c r="B58" s="115"/>
      <c r="C58" s="125"/>
      <c r="D58" s="158"/>
      <c r="E58" s="114"/>
      <c r="F58" s="114"/>
      <c r="G58" s="152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05"/>
      <c r="AQ58" s="105"/>
      <c r="AR58" s="105"/>
    </row>
    <row r="59" spans="1:44" ht="15" customHeight="1">
      <c r="A59" s="109"/>
      <c r="B59" s="194"/>
      <c r="C59" s="110"/>
      <c r="D59" s="171"/>
      <c r="E59" s="113"/>
      <c r="F59" s="113"/>
      <c r="G59" s="176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10"/>
      <c r="AJ59" s="110"/>
      <c r="AK59" s="110"/>
      <c r="AL59" s="108"/>
      <c r="AM59" s="108"/>
      <c r="AN59" s="108"/>
      <c r="AO59" s="110"/>
      <c r="AP59" s="95"/>
      <c r="AQ59" s="95"/>
    </row>
    <row r="60" spans="1:44" ht="15" customHeight="1">
      <c r="A60" s="257" t="s">
        <v>260</v>
      </c>
      <c r="B60" s="258"/>
      <c r="C60" s="110"/>
      <c r="D60" s="171"/>
      <c r="E60" s="113"/>
      <c r="F60" s="113"/>
      <c r="G60" s="176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10"/>
      <c r="AJ60" s="110"/>
      <c r="AK60" s="110"/>
      <c r="AL60" s="108"/>
      <c r="AM60" s="108"/>
      <c r="AN60" s="108"/>
      <c r="AO60" s="110"/>
      <c r="AP60" s="95"/>
      <c r="AQ60" s="95"/>
    </row>
    <row r="61" spans="1:44" ht="15" customHeight="1">
      <c r="A61" s="109"/>
      <c r="B61" s="194"/>
      <c r="C61" s="110"/>
      <c r="D61" s="171"/>
      <c r="E61" s="113"/>
      <c r="F61" s="113"/>
      <c r="G61" s="176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10"/>
      <c r="AJ61" s="110"/>
      <c r="AK61" s="110"/>
      <c r="AL61" s="108"/>
      <c r="AM61" s="108"/>
      <c r="AN61" s="108"/>
      <c r="AO61" s="110"/>
      <c r="AP61" s="95"/>
      <c r="AQ61" s="95"/>
    </row>
    <row r="62" spans="1:44" ht="15" customHeight="1">
      <c r="A62" s="259" t="s">
        <v>283</v>
      </c>
      <c r="B62" s="259"/>
      <c r="C62" s="259"/>
      <c r="D62" s="260"/>
      <c r="E62" s="260"/>
      <c r="F62" s="260"/>
      <c r="G62" s="260"/>
      <c r="H62" s="260"/>
      <c r="I62" s="260"/>
      <c r="J62" s="260"/>
      <c r="K62" s="260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07"/>
      <c r="AQ62" s="107"/>
    </row>
    <row r="63" spans="1:44">
      <c r="A63" s="95"/>
      <c r="B63" s="95"/>
      <c r="C63" s="95"/>
      <c r="D63" s="171"/>
      <c r="E63" s="161"/>
      <c r="F63" s="161"/>
      <c r="G63" s="172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</row>
    <row r="64" spans="1:44">
      <c r="A64" s="95"/>
      <c r="B64" s="95"/>
      <c r="C64" s="95"/>
      <c r="D64" s="171"/>
      <c r="E64" s="161"/>
      <c r="F64" s="161"/>
      <c r="G64" s="172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</row>
    <row r="65" spans="1:43" ht="18.75">
      <c r="A65" s="114"/>
      <c r="B65" s="194"/>
      <c r="C65" s="110"/>
      <c r="D65" s="171"/>
      <c r="E65" s="113"/>
      <c r="F65" s="113"/>
      <c r="G65" s="176"/>
      <c r="H65" s="177"/>
      <c r="I65" s="177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10"/>
      <c r="AJ65" s="110"/>
      <c r="AK65" s="110"/>
      <c r="AL65" s="108"/>
      <c r="AM65" s="108"/>
      <c r="AN65" s="108"/>
      <c r="AO65" s="110"/>
      <c r="AP65" s="95"/>
      <c r="AQ65" s="95"/>
    </row>
    <row r="66" spans="1:43">
      <c r="A66" s="100"/>
      <c r="B66" s="95"/>
      <c r="C66" s="95"/>
      <c r="D66" s="171"/>
      <c r="E66" s="161"/>
      <c r="F66" s="161"/>
      <c r="G66" s="172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95"/>
      <c r="AJ66" s="95"/>
      <c r="AK66" s="95"/>
      <c r="AL66" s="101"/>
      <c r="AM66" s="101"/>
      <c r="AN66" s="101"/>
      <c r="AO66" s="95"/>
      <c r="AP66" s="95"/>
      <c r="AQ66" s="95"/>
    </row>
    <row r="67" spans="1:43">
      <c r="A67" s="100"/>
      <c r="B67" s="95"/>
      <c r="C67" s="95"/>
      <c r="D67" s="171"/>
      <c r="E67" s="161"/>
      <c r="F67" s="161"/>
      <c r="G67" s="172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95"/>
      <c r="AJ67" s="95"/>
      <c r="AK67" s="95"/>
      <c r="AL67" s="101"/>
      <c r="AM67" s="101"/>
      <c r="AN67" s="101"/>
      <c r="AO67" s="95"/>
      <c r="AP67" s="95"/>
      <c r="AQ67" s="95"/>
    </row>
    <row r="68" spans="1:43">
      <c r="A68" s="100"/>
      <c r="B68" s="95"/>
      <c r="C68" s="95"/>
      <c r="D68" s="171"/>
      <c r="E68" s="161"/>
      <c r="F68" s="161"/>
      <c r="G68" s="172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95"/>
      <c r="AJ68" s="95"/>
      <c r="AK68" s="95"/>
      <c r="AL68" s="101"/>
      <c r="AM68" s="101"/>
      <c r="AN68" s="101"/>
      <c r="AO68" s="95"/>
      <c r="AP68" s="95"/>
      <c r="AQ68" s="95"/>
    </row>
    <row r="69" spans="1:43" ht="14.25" customHeight="1">
      <c r="A69" s="100"/>
      <c r="B69" s="95"/>
      <c r="C69" s="95"/>
      <c r="D69" s="171"/>
      <c r="E69" s="161"/>
      <c r="F69" s="161"/>
      <c r="G69" s="172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95"/>
      <c r="AJ69" s="95"/>
      <c r="AK69" s="95"/>
      <c r="AL69" s="101"/>
      <c r="AM69" s="101"/>
      <c r="AN69" s="101"/>
      <c r="AO69" s="95"/>
      <c r="AP69" s="95"/>
      <c r="AQ69" s="95"/>
    </row>
    <row r="70" spans="1:43">
      <c r="A70" s="102"/>
      <c r="B70" s="95"/>
      <c r="C70" s="95"/>
      <c r="D70" s="171"/>
      <c r="E70" s="161"/>
      <c r="F70" s="161"/>
      <c r="G70" s="172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95"/>
      <c r="AJ70" s="95"/>
      <c r="AK70" s="95"/>
      <c r="AL70" s="101"/>
      <c r="AM70" s="101"/>
      <c r="AN70" s="101"/>
      <c r="AO70" s="95"/>
      <c r="AP70" s="95"/>
      <c r="AQ70" s="95"/>
    </row>
    <row r="71" spans="1:43">
      <c r="A71" s="100"/>
      <c r="B71" s="95"/>
      <c r="C71" s="95"/>
      <c r="D71" s="171"/>
      <c r="E71" s="161"/>
      <c r="F71" s="161"/>
      <c r="G71" s="172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95"/>
      <c r="AJ71" s="95"/>
      <c r="AK71" s="95"/>
      <c r="AL71" s="101"/>
      <c r="AM71" s="101"/>
      <c r="AN71" s="101"/>
      <c r="AO71" s="95"/>
      <c r="AP71" s="95"/>
      <c r="AQ71" s="95"/>
    </row>
    <row r="72" spans="1:43">
      <c r="A72" s="100"/>
      <c r="B72" s="95"/>
      <c r="C72" s="95"/>
      <c r="D72" s="171"/>
      <c r="E72" s="161"/>
      <c r="F72" s="161"/>
      <c r="G72" s="172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95"/>
      <c r="AJ72" s="95"/>
      <c r="AK72" s="95"/>
      <c r="AL72" s="101"/>
      <c r="AM72" s="101"/>
      <c r="AN72" s="101"/>
      <c r="AO72" s="95"/>
      <c r="AP72" s="95"/>
      <c r="AQ72" s="95"/>
    </row>
    <row r="73" spans="1:43">
      <c r="A73" s="100"/>
      <c r="B73" s="95"/>
      <c r="C73" s="95"/>
      <c r="D73" s="171"/>
      <c r="E73" s="161"/>
      <c r="F73" s="161"/>
      <c r="G73" s="172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95"/>
      <c r="AJ73" s="95"/>
      <c r="AK73" s="95"/>
      <c r="AL73" s="101"/>
      <c r="AM73" s="101"/>
      <c r="AN73" s="101"/>
      <c r="AO73" s="95"/>
      <c r="AP73" s="95"/>
      <c r="AQ73" s="95"/>
    </row>
    <row r="74" spans="1:43">
      <c r="A74" s="100"/>
      <c r="B74" s="95"/>
      <c r="C74" s="95"/>
      <c r="D74" s="171"/>
      <c r="E74" s="161"/>
      <c r="F74" s="161"/>
      <c r="G74" s="172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95"/>
      <c r="AJ74" s="95"/>
      <c r="AK74" s="95"/>
      <c r="AL74" s="101"/>
      <c r="AM74" s="101"/>
      <c r="AN74" s="101"/>
      <c r="AO74" s="95"/>
      <c r="AP74" s="95"/>
      <c r="AQ74" s="95"/>
    </row>
    <row r="75" spans="1:43" ht="12.75" customHeight="1">
      <c r="A75" s="100"/>
      <c r="B75" s="95"/>
      <c r="C75" s="95"/>
      <c r="D75" s="171"/>
      <c r="E75" s="161"/>
      <c r="F75" s="161"/>
      <c r="G75" s="172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</row>
    <row r="76" spans="1:43">
      <c r="A76" s="102"/>
      <c r="B76" s="95"/>
      <c r="C76" s="95"/>
      <c r="D76" s="171"/>
      <c r="E76" s="161"/>
      <c r="F76" s="161"/>
      <c r="G76" s="172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</row>
    <row r="77" spans="1:43">
      <c r="A77" s="100"/>
      <c r="B77" s="95"/>
      <c r="C77" s="95"/>
      <c r="D77" s="171"/>
      <c r="E77" s="161"/>
      <c r="F77" s="161"/>
      <c r="G77" s="172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95"/>
      <c r="AJ77" s="95"/>
      <c r="AK77" s="95"/>
      <c r="AL77" s="178"/>
      <c r="AM77" s="178"/>
      <c r="AN77" s="178"/>
      <c r="AO77" s="95"/>
      <c r="AP77" s="95"/>
      <c r="AQ77" s="95"/>
    </row>
    <row r="78" spans="1:43">
      <c r="A78" s="100"/>
      <c r="B78" s="95"/>
      <c r="C78" s="95"/>
      <c r="D78" s="171"/>
      <c r="E78" s="161"/>
      <c r="F78" s="161"/>
      <c r="G78" s="172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95"/>
      <c r="AJ78" s="95"/>
      <c r="AK78" s="95"/>
      <c r="AL78" s="178"/>
      <c r="AM78" s="178"/>
      <c r="AN78" s="178"/>
      <c r="AO78" s="95"/>
      <c r="AP78" s="95"/>
      <c r="AQ78" s="95"/>
    </row>
    <row r="79" spans="1:43">
      <c r="A79" s="100"/>
      <c r="B79" s="95"/>
      <c r="C79" s="95"/>
      <c r="D79" s="171"/>
      <c r="E79" s="161"/>
      <c r="F79" s="161"/>
      <c r="G79" s="172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95"/>
      <c r="AJ79" s="95"/>
      <c r="AK79" s="95"/>
      <c r="AL79" s="178"/>
      <c r="AM79" s="178"/>
      <c r="AN79" s="178"/>
      <c r="AO79" s="95"/>
      <c r="AP79" s="95"/>
      <c r="AQ79" s="95"/>
    </row>
    <row r="80" spans="1:43">
      <c r="A80" s="100"/>
      <c r="B80" s="95"/>
      <c r="C80" s="95"/>
      <c r="D80" s="171"/>
      <c r="E80" s="161"/>
      <c r="F80" s="161"/>
      <c r="G80" s="172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95"/>
      <c r="AJ80" s="95"/>
      <c r="AK80" s="95"/>
      <c r="AL80" s="178"/>
      <c r="AM80" s="178"/>
      <c r="AN80" s="178"/>
      <c r="AO80" s="95"/>
      <c r="AP80" s="95"/>
      <c r="AQ80" s="95"/>
    </row>
    <row r="81" spans="1:44">
      <c r="A81" s="100"/>
      <c r="B81" s="95"/>
      <c r="C81" s="95"/>
      <c r="D81" s="171"/>
      <c r="E81" s="161"/>
      <c r="F81" s="161"/>
      <c r="G81" s="172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</row>
    <row r="82" spans="1:44">
      <c r="A82" s="95"/>
      <c r="B82" s="95"/>
      <c r="C82" s="95"/>
      <c r="D82" s="171"/>
      <c r="E82" s="161"/>
      <c r="F82" s="161"/>
      <c r="G82" s="172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</row>
    <row r="83" spans="1:44">
      <c r="A83" s="95"/>
      <c r="B83" s="95"/>
      <c r="C83" s="95"/>
      <c r="D83" s="171"/>
      <c r="E83" s="161"/>
      <c r="F83" s="161"/>
      <c r="G83" s="172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</row>
    <row r="87" spans="1:44" s="99" customFormat="1" ht="49.5" customHeight="1">
      <c r="D87" s="157"/>
      <c r="E87" s="103"/>
      <c r="F87" s="103"/>
      <c r="G87" s="149"/>
      <c r="AR87" s="95"/>
    </row>
  </sheetData>
  <mergeCells count="73">
    <mergeCell ref="AR47:AR48"/>
    <mergeCell ref="AR11:AR29"/>
    <mergeCell ref="AR30:AR34"/>
    <mergeCell ref="AR39:AR40"/>
    <mergeCell ref="AR35:AR36"/>
    <mergeCell ref="AR37:AR38"/>
    <mergeCell ref="A41:A42"/>
    <mergeCell ref="B41:B42"/>
    <mergeCell ref="C41:C42"/>
    <mergeCell ref="AR41:AR42"/>
    <mergeCell ref="A49:A50"/>
    <mergeCell ref="B49:B50"/>
    <mergeCell ref="C49:C50"/>
    <mergeCell ref="AR49:AR50"/>
    <mergeCell ref="AR45:AR46"/>
    <mergeCell ref="A47:A48"/>
    <mergeCell ref="B47:B48"/>
    <mergeCell ref="C47:C48"/>
    <mergeCell ref="A43:A44"/>
    <mergeCell ref="B43:B44"/>
    <mergeCell ref="C43:C44"/>
    <mergeCell ref="AR43:AR44"/>
    <mergeCell ref="A60:B60"/>
    <mergeCell ref="A62:K62"/>
    <mergeCell ref="A56:AO56"/>
    <mergeCell ref="A51:AR51"/>
    <mergeCell ref="A52:C54"/>
    <mergeCell ref="AR52:AR54"/>
    <mergeCell ref="A45:A46"/>
    <mergeCell ref="B45:B46"/>
    <mergeCell ref="C45:C46"/>
    <mergeCell ref="AR7:AR9"/>
    <mergeCell ref="E8:E9"/>
    <mergeCell ref="F8:F9"/>
    <mergeCell ref="AC8:AE8"/>
    <mergeCell ref="AF8:AH8"/>
    <mergeCell ref="AI8:AK8"/>
    <mergeCell ref="AL8:AN8"/>
    <mergeCell ref="W8:Y8"/>
    <mergeCell ref="T8:V8"/>
    <mergeCell ref="K8:M8"/>
    <mergeCell ref="N8:P8"/>
    <mergeCell ref="Z8:AB8"/>
    <mergeCell ref="G8:G9"/>
    <mergeCell ref="A27:C29"/>
    <mergeCell ref="A6:AI6"/>
    <mergeCell ref="A7:A9"/>
    <mergeCell ref="B7:B9"/>
    <mergeCell ref="C7:C9"/>
    <mergeCell ref="D7:D9"/>
    <mergeCell ref="E7:G7"/>
    <mergeCell ref="H7:AQ7"/>
    <mergeCell ref="AO8:AQ8"/>
    <mergeCell ref="A11:C13"/>
    <mergeCell ref="A39:A40"/>
    <mergeCell ref="C39:C40"/>
    <mergeCell ref="B39:B40"/>
    <mergeCell ref="A30:C34"/>
    <mergeCell ref="A35:A36"/>
    <mergeCell ref="B35:B36"/>
    <mergeCell ref="C35:C36"/>
    <mergeCell ref="B37:B38"/>
    <mergeCell ref="C37:C38"/>
    <mergeCell ref="A37:A38"/>
    <mergeCell ref="A2:V2"/>
    <mergeCell ref="A3:V3"/>
    <mergeCell ref="A4:V4"/>
    <mergeCell ref="A5:V5"/>
    <mergeCell ref="A22:C26"/>
    <mergeCell ref="A14:C18"/>
    <mergeCell ref="A19:C21"/>
    <mergeCell ref="H8:J8"/>
    <mergeCell ref="Q8:S8"/>
  </mergeCells>
  <pageMargins left="0.59055118110236227" right="0.59055118110236227" top="1.1811023622047245" bottom="0.39370078740157483" header="0" footer="0"/>
  <pageSetup paperSize="9" scale="50" orientation="landscape" r:id="rId1"/>
  <rowBreaks count="2" manualBreakCount="2">
    <brk id="29" max="43" man="1"/>
    <brk id="42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zoomScale="80" zoomScaleNormal="80" workbookViewId="0">
      <selection activeCell="G8" sqref="G8"/>
    </sheetView>
  </sheetViews>
  <sheetFormatPr defaultColWidth="9.140625" defaultRowHeight="15.75"/>
  <cols>
    <col min="1" max="1" width="4" style="129" customWidth="1"/>
    <col min="2" max="2" width="32.5703125" style="116" customWidth="1"/>
    <col min="3" max="3" width="17.5703125" style="116" customWidth="1"/>
    <col min="4" max="4" width="7.28515625" style="116" customWidth="1"/>
    <col min="5" max="5" width="9.140625" style="116" customWidth="1"/>
    <col min="6" max="6" width="11.42578125" style="116" customWidth="1"/>
    <col min="7" max="8" width="7.7109375" style="116" customWidth="1"/>
    <col min="9" max="9" width="9.28515625" style="116" customWidth="1"/>
    <col min="10" max="10" width="7.28515625" style="116" customWidth="1"/>
    <col min="11" max="11" width="6.5703125" style="116" customWidth="1"/>
    <col min="12" max="13" width="6.28515625" style="116" customWidth="1"/>
    <col min="14" max="14" width="6.42578125" style="116" customWidth="1"/>
    <col min="15" max="15" width="4.5703125" style="116" customWidth="1"/>
    <col min="16" max="17" width="6.5703125" style="116" customWidth="1"/>
    <col min="18" max="18" width="8.85546875" style="116" customWidth="1"/>
    <col min="19" max="19" width="31.7109375" style="116" customWidth="1"/>
    <col min="20" max="16384" width="9.140625" style="116"/>
  </cols>
  <sheetData>
    <row r="1" spans="1:44">
      <c r="M1" s="268"/>
      <c r="N1" s="268"/>
      <c r="O1" s="268"/>
      <c r="P1" s="268"/>
      <c r="Q1" s="268"/>
      <c r="R1" s="268"/>
    </row>
    <row r="2" spans="1:44" ht="15.95" customHeight="1">
      <c r="A2" s="269" t="s">
        <v>284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44" ht="15.9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5" spans="1:44" ht="12.75" customHeight="1">
      <c r="A5" s="273" t="s">
        <v>0</v>
      </c>
      <c r="B5" s="274" t="s">
        <v>270</v>
      </c>
      <c r="C5" s="274" t="s">
        <v>261</v>
      </c>
      <c r="D5" s="274" t="s">
        <v>305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1" t="s">
        <v>288</v>
      </c>
    </row>
    <row r="6" spans="1:44" ht="87.6" customHeight="1">
      <c r="A6" s="273"/>
      <c r="B6" s="274"/>
      <c r="C6" s="274"/>
      <c r="D6" s="274"/>
      <c r="E6" s="274"/>
      <c r="F6" s="274"/>
      <c r="G6" s="271" t="s">
        <v>273</v>
      </c>
      <c r="H6" s="272"/>
      <c r="I6" s="272"/>
      <c r="J6" s="271" t="s">
        <v>274</v>
      </c>
      <c r="K6" s="272"/>
      <c r="L6" s="272"/>
      <c r="M6" s="271" t="s">
        <v>275</v>
      </c>
      <c r="N6" s="272"/>
      <c r="O6" s="272"/>
      <c r="P6" s="271" t="s">
        <v>276</v>
      </c>
      <c r="Q6" s="272"/>
      <c r="R6" s="272"/>
      <c r="S6" s="276"/>
    </row>
    <row r="7" spans="1:44" ht="20.100000000000001" customHeight="1">
      <c r="A7" s="200"/>
      <c r="B7" s="200"/>
      <c r="C7" s="200"/>
      <c r="D7" s="200" t="s">
        <v>20</v>
      </c>
      <c r="E7" s="200" t="s">
        <v>21</v>
      </c>
      <c r="F7" s="200" t="s">
        <v>19</v>
      </c>
      <c r="G7" s="200" t="s">
        <v>20</v>
      </c>
      <c r="H7" s="200" t="s">
        <v>21</v>
      </c>
      <c r="I7" s="200" t="s">
        <v>19</v>
      </c>
      <c r="J7" s="200" t="s">
        <v>20</v>
      </c>
      <c r="K7" s="200" t="s">
        <v>21</v>
      </c>
      <c r="L7" s="200" t="s">
        <v>19</v>
      </c>
      <c r="M7" s="200" t="s">
        <v>20</v>
      </c>
      <c r="N7" s="200" t="s">
        <v>21</v>
      </c>
      <c r="O7" s="200" t="s">
        <v>19</v>
      </c>
      <c r="P7" s="200" t="s">
        <v>20</v>
      </c>
      <c r="Q7" s="200" t="s">
        <v>21</v>
      </c>
      <c r="R7" s="200" t="s">
        <v>19</v>
      </c>
      <c r="S7" s="276"/>
    </row>
    <row r="8" spans="1:44" ht="181.5" customHeight="1">
      <c r="A8" s="192">
        <v>1</v>
      </c>
      <c r="B8" s="131" t="s">
        <v>285</v>
      </c>
      <c r="C8" s="198">
        <v>20</v>
      </c>
      <c r="D8" s="132">
        <v>35</v>
      </c>
      <c r="E8" s="201"/>
      <c r="F8" s="193">
        <f>SUM(E8/D8*100)</f>
        <v>0</v>
      </c>
      <c r="G8" s="132"/>
      <c r="H8" s="132"/>
      <c r="I8" s="193"/>
      <c r="J8" s="132"/>
      <c r="K8" s="132"/>
      <c r="L8" s="132"/>
      <c r="M8" s="132"/>
      <c r="N8" s="132"/>
      <c r="O8" s="132"/>
      <c r="P8" s="132">
        <v>35</v>
      </c>
      <c r="Q8" s="132"/>
      <c r="R8" s="193"/>
      <c r="S8" s="130"/>
    </row>
    <row r="9" spans="1:44">
      <c r="A9" s="138"/>
      <c r="B9" s="139"/>
      <c r="C9" s="140"/>
      <c r="D9" s="141"/>
      <c r="E9" s="141"/>
      <c r="F9" s="142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3"/>
    </row>
    <row r="10" spans="1:44" s="118" customFormat="1">
      <c r="A10" s="133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1:44" s="104" customFormat="1" ht="19.5" customHeight="1">
      <c r="A11" s="275" t="s">
        <v>307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37"/>
      <c r="AQ11" s="137"/>
    </row>
    <row r="12" spans="1:44" s="104" customFormat="1" ht="19.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37"/>
      <c r="AQ12" s="137"/>
    </row>
    <row r="13" spans="1:44" s="104" customFormat="1" ht="19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37"/>
      <c r="AQ13" s="137"/>
    </row>
    <row r="14" spans="1:44" s="104" customFormat="1" ht="12.6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</row>
    <row r="15" spans="1:44" s="104" customFormat="1" ht="16.5" customHeight="1">
      <c r="A15" s="270" t="s">
        <v>289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</row>
    <row r="16" spans="1:44" s="118" customFormat="1">
      <c r="A16" s="11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1:46" s="104" customFormat="1" ht="14.25" customHeight="1">
      <c r="A17" s="270"/>
      <c r="B17" s="270"/>
      <c r="C17" s="270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</row>
    <row r="18" spans="1:46" s="104" customFormat="1">
      <c r="A18" s="120"/>
      <c r="B18" s="121"/>
      <c r="C18" s="121"/>
      <c r="D18" s="122"/>
      <c r="E18" s="122"/>
      <c r="F18" s="122"/>
      <c r="G18" s="123"/>
      <c r="H18" s="123"/>
      <c r="I18" s="123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1"/>
      <c r="AL18" s="121"/>
      <c r="AM18" s="121"/>
      <c r="AN18" s="124"/>
      <c r="AO18" s="124"/>
      <c r="AP18" s="124"/>
    </row>
    <row r="19" spans="1:46">
      <c r="A19" s="128"/>
    </row>
  </sheetData>
  <mergeCells count="15">
    <mergeCell ref="M1:R1"/>
    <mergeCell ref="A2:R2"/>
    <mergeCell ref="A17:C17"/>
    <mergeCell ref="G6:I6"/>
    <mergeCell ref="J6:L6"/>
    <mergeCell ref="A5:A6"/>
    <mergeCell ref="B5:B6"/>
    <mergeCell ref="C5:C6"/>
    <mergeCell ref="G5:R5"/>
    <mergeCell ref="M6:O6"/>
    <mergeCell ref="D5:F6"/>
    <mergeCell ref="A11:S11"/>
    <mergeCell ref="A15:S15"/>
    <mergeCell ref="S5:S7"/>
    <mergeCell ref="P6:R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2023-08-21T12:40:09Z</cp:lastPrinted>
  <dcterms:created xsi:type="dcterms:W3CDTF">2011-05-17T05:04:33Z</dcterms:created>
  <dcterms:modified xsi:type="dcterms:W3CDTF">2024-04-09T07:32:22Z</dcterms:modified>
</cp:coreProperties>
</file>